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watzke\Desktop\"/>
    </mc:Choice>
  </mc:AlternateContent>
  <bookViews>
    <workbookView xWindow="0" yWindow="0" windowWidth="19200" windowHeight="7800" activeTab="3"/>
  </bookViews>
  <sheets>
    <sheet name="Instructions" sheetId="11" r:id="rId1"/>
    <sheet name="Budget Type Totals Parish" sheetId="10" r:id="rId2"/>
    <sheet name="Client Assistance Provided " sheetId="12" r:id="rId3"/>
    <sheet name="Attachment A" sheetId="9" r:id="rId4"/>
    <sheet name="Admin Transaction List" sheetId="6" r:id="rId5"/>
    <sheet name="Client Ed. Transaction" sheetId="7" r:id="rId6"/>
    <sheet name="Pogram Support Transaction List" sheetId="8" r:id="rId7"/>
    <sheet name="Salaries Included " sheetId="3" r:id="rId8"/>
    <sheet name="Alocation Plan" sheetId="5" r:id="rId9"/>
    <sheet name="Lists" sheetId="2" state="hidden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9" l="1"/>
  <c r="B22" i="12"/>
  <c r="B21" i="12"/>
  <c r="C21" i="12" s="1"/>
  <c r="B20" i="12"/>
  <c r="B19" i="12"/>
  <c r="B18" i="12"/>
  <c r="B23" i="12" s="1"/>
  <c r="C18" i="12" s="1"/>
  <c r="B14" i="12"/>
  <c r="C7" i="12" s="1"/>
  <c r="C9" i="12"/>
  <c r="C10" i="12"/>
  <c r="C12" i="12"/>
  <c r="C13" i="12"/>
  <c r="C6" i="12"/>
  <c r="C20" i="12" l="1"/>
  <c r="C19" i="12"/>
  <c r="C22" i="12"/>
  <c r="C8" i="12"/>
  <c r="C14" i="12" s="1"/>
  <c r="C11" i="12"/>
  <c r="I14" i="6"/>
  <c r="I8" i="6"/>
  <c r="I27" i="6" s="1"/>
  <c r="I14" i="7"/>
  <c r="I8" i="7"/>
  <c r="I27" i="7" s="1"/>
  <c r="I14" i="8"/>
  <c r="I8" i="8"/>
  <c r="I27" i="8" s="1"/>
  <c r="C23" i="12" l="1"/>
  <c r="G2" i="10"/>
  <c r="F2" i="12" s="1"/>
  <c r="A2" i="10"/>
  <c r="B2" i="12" s="1"/>
  <c r="A1" i="10"/>
  <c r="B1" i="12" s="1"/>
  <c r="G1" i="10"/>
  <c r="F1" i="10"/>
  <c r="G1" i="12" s="1"/>
  <c r="D2" i="12"/>
  <c r="C1" i="12"/>
  <c r="E10" i="10" l="1"/>
  <c r="E3" i="10" l="1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6" i="6"/>
  <c r="A2" i="7" l="1"/>
  <c r="A1" i="7"/>
  <c r="G2" i="8"/>
  <c r="F2" i="8" l="1"/>
  <c r="A2" i="8"/>
  <c r="G1" i="8"/>
  <c r="B3" i="8" s="1"/>
  <c r="F1" i="8"/>
  <c r="B4" i="8" s="1"/>
  <c r="B1" i="8"/>
  <c r="A1" i="8"/>
  <c r="G2" i="7"/>
  <c r="F2" i="7"/>
  <c r="G1" i="7"/>
  <c r="B3" i="7" s="1"/>
  <c r="F1" i="7"/>
  <c r="B4" i="7" s="1"/>
  <c r="B1" i="7"/>
  <c r="G2" i="6"/>
  <c r="F2" i="6"/>
  <c r="A2" i="6"/>
  <c r="G1" i="6"/>
  <c r="F1" i="6"/>
  <c r="B1" i="6"/>
  <c r="A1" i="6"/>
  <c r="B1" i="9"/>
  <c r="F2" i="9"/>
  <c r="H13" i="7" l="1"/>
  <c r="H12" i="7"/>
  <c r="H11" i="7"/>
  <c r="H10" i="7"/>
  <c r="H9" i="7"/>
  <c r="H8" i="7"/>
  <c r="H7" i="7"/>
  <c r="H9" i="8"/>
  <c r="H28" i="7" l="1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15" i="8"/>
  <c r="D9" i="10" l="1"/>
  <c r="F9" i="10" s="1"/>
  <c r="G9" i="10" s="1"/>
  <c r="D8" i="10"/>
  <c r="F8" i="10" s="1"/>
  <c r="G8" i="10" s="1"/>
  <c r="D7" i="10"/>
  <c r="F7" i="10" s="1"/>
  <c r="G7" i="10" s="1"/>
  <c r="D6" i="10"/>
  <c r="F6" i="10" s="1"/>
  <c r="G6" i="10" s="1"/>
  <c r="D5" i="10"/>
  <c r="B10" i="10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10" i="9"/>
  <c r="G9" i="9"/>
  <c r="G6" i="9"/>
  <c r="F5" i="10" l="1"/>
  <c r="G5" i="10" s="1"/>
  <c r="D10" i="10"/>
  <c r="F10" i="10" s="1"/>
  <c r="G10" i="10" s="1"/>
  <c r="H4" i="3"/>
  <c r="I4" i="3" s="1"/>
  <c r="H5" i="3"/>
  <c r="I5" i="3" s="1"/>
  <c r="H6" i="3"/>
  <c r="I6" i="3" s="1"/>
  <c r="H7" i="3"/>
  <c r="I7" i="3" s="1"/>
  <c r="H8" i="3"/>
  <c r="I8" i="3" s="1"/>
  <c r="H9" i="3"/>
  <c r="I9" i="3" s="1"/>
  <c r="H10" i="3"/>
  <c r="I10" i="3" s="1"/>
  <c r="H11" i="3"/>
  <c r="I11" i="3" s="1"/>
  <c r="H12" i="3"/>
  <c r="I12" i="3" s="1"/>
  <c r="H3" i="3"/>
  <c r="J3" i="3" s="1"/>
  <c r="D11" i="10" l="1"/>
  <c r="J11" i="3"/>
  <c r="J7" i="3"/>
  <c r="J4" i="3"/>
  <c r="I3" i="3"/>
  <c r="J10" i="3"/>
  <c r="J6" i="3"/>
  <c r="J9" i="3"/>
  <c r="J5" i="3"/>
  <c r="J12" i="3"/>
  <c r="J8" i="3"/>
  <c r="H14" i="7"/>
  <c r="H10" i="8"/>
  <c r="H11" i="8"/>
  <c r="H12" i="8"/>
  <c r="H13" i="8"/>
  <c r="H14" i="8"/>
  <c r="H16" i="8"/>
  <c r="H17" i="8"/>
  <c r="H18" i="8"/>
  <c r="H19" i="8"/>
  <c r="H20" i="8"/>
  <c r="H21" i="8"/>
  <c r="H22" i="8"/>
  <c r="H23" i="8"/>
  <c r="H24" i="8"/>
  <c r="H25" i="8"/>
  <c r="H26" i="8"/>
  <c r="H27" i="8"/>
  <c r="H8" i="8"/>
  <c r="H28" i="8" l="1"/>
  <c r="H29" i="7"/>
  <c r="B4" i="6" l="1"/>
  <c r="B3" i="6" l="1"/>
</calcChain>
</file>

<file path=xl/sharedStrings.xml><?xml version="1.0" encoding="utf-8"?>
<sst xmlns="http://schemas.openxmlformats.org/spreadsheetml/2006/main" count="514" uniqueCount="388">
  <si>
    <t>Budget Type</t>
  </si>
  <si>
    <t>Program Year</t>
  </si>
  <si>
    <t>Date of Expense</t>
  </si>
  <si>
    <t>Total Bill Amount</t>
  </si>
  <si>
    <t>Funding Source</t>
  </si>
  <si>
    <t>Description</t>
  </si>
  <si>
    <t xml:space="preserve">Salaries Included </t>
  </si>
  <si>
    <t>Employee Name</t>
  </si>
  <si>
    <t>Title</t>
  </si>
  <si>
    <t>Budget Types</t>
  </si>
  <si>
    <t>Admin</t>
  </si>
  <si>
    <t>Client Education</t>
  </si>
  <si>
    <t>LIHEAP</t>
  </si>
  <si>
    <t>Heating - Program Support</t>
  </si>
  <si>
    <t>Cooling - Program Support</t>
  </si>
  <si>
    <t>Crisis - Program Support</t>
  </si>
  <si>
    <t xml:space="preserve">Grand Totals </t>
  </si>
  <si>
    <t xml:space="preserve">Budget Type </t>
  </si>
  <si>
    <t>Previously Approved Amount</t>
  </si>
  <si>
    <t>Total Amount Paid to Date</t>
  </si>
  <si>
    <t>Budget Amount Remaining</t>
  </si>
  <si>
    <t>Month Invoiced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</si>
  <si>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</si>
  <si>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</si>
  <si>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</si>
  <si>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</si>
  <si>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</si>
  <si>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</si>
  <si>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</si>
  <si>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</si>
  <si>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</si>
  <si>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</si>
  <si>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</si>
  <si>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</si>
  <si>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</si>
  <si>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Invoice #</t>
  </si>
  <si>
    <t>Budget Amount</t>
  </si>
  <si>
    <t>Budget Type Approved Amount</t>
  </si>
  <si>
    <t>Transaction list</t>
  </si>
  <si>
    <t>Invoice Date</t>
  </si>
  <si>
    <t>Check #</t>
  </si>
  <si>
    <t>Amount</t>
  </si>
  <si>
    <t>LIHEAP %</t>
  </si>
  <si>
    <t>Billable Amount</t>
  </si>
  <si>
    <t>PY</t>
  </si>
  <si>
    <t>Invoice Month</t>
  </si>
  <si>
    <t>Total</t>
  </si>
  <si>
    <t>LIHEAP % Responsibility by Budget Type</t>
  </si>
  <si>
    <t>LIHEAP Hours worked During Period</t>
  </si>
  <si>
    <t>Expense Description</t>
  </si>
  <si>
    <t>Employer Paid Benefits</t>
  </si>
  <si>
    <t>LIHEAP Salary</t>
  </si>
  <si>
    <t>LIHEAP Employer Paid Benefits</t>
  </si>
  <si>
    <t>Union</t>
  </si>
  <si>
    <t>MRHS</t>
  </si>
  <si>
    <t>Allocate</t>
  </si>
  <si>
    <t>Pick a Parish or Allocate</t>
  </si>
  <si>
    <t>Allocation</t>
  </si>
  <si>
    <t>Agency</t>
  </si>
  <si>
    <t>Allen</t>
  </si>
  <si>
    <t>Assumption</t>
  </si>
  <si>
    <t>Avoyelles</t>
  </si>
  <si>
    <t>Bossier</t>
  </si>
  <si>
    <t>Caddo</t>
  </si>
  <si>
    <t>Calcasieu</t>
  </si>
  <si>
    <t>Cameron</t>
  </si>
  <si>
    <t>Cenla</t>
  </si>
  <si>
    <t>Claiborne</t>
  </si>
  <si>
    <t>Delta</t>
  </si>
  <si>
    <t>DeSoto</t>
  </si>
  <si>
    <t>East Carroll</t>
  </si>
  <si>
    <t>Evangeline</t>
  </si>
  <si>
    <t>Jefferson</t>
  </si>
  <si>
    <t>Lafourche</t>
  </si>
  <si>
    <t>LaSalle</t>
  </si>
  <si>
    <t>Lincoln</t>
  </si>
  <si>
    <t>Macon</t>
  </si>
  <si>
    <t>Ouachita</t>
  </si>
  <si>
    <t>Plaquemines</t>
  </si>
  <si>
    <t>Quad</t>
  </si>
  <si>
    <t>SMILE</t>
  </si>
  <si>
    <t>St. Bernard</t>
  </si>
  <si>
    <t>St. Charles</t>
  </si>
  <si>
    <t>St. James</t>
  </si>
  <si>
    <t>St. John</t>
  </si>
  <si>
    <t>St. Landry</t>
  </si>
  <si>
    <t>St. Mary</t>
  </si>
  <si>
    <t>St. Tammany</t>
  </si>
  <si>
    <t>Terrebonne</t>
  </si>
  <si>
    <t>Vernon</t>
  </si>
  <si>
    <t>Webster</t>
  </si>
  <si>
    <t>Beauregard</t>
  </si>
  <si>
    <t>Clifton Choctaw</t>
  </si>
  <si>
    <t>East Baton Rouge</t>
  </si>
  <si>
    <t>Iberville</t>
  </si>
  <si>
    <t>Natchitoches</t>
  </si>
  <si>
    <t>West Baton Rouge</t>
  </si>
  <si>
    <t>Parish</t>
  </si>
  <si>
    <t xml:space="preserve">Acadia </t>
  </si>
  <si>
    <t xml:space="preserve">Allen </t>
  </si>
  <si>
    <t xml:space="preserve">Ascension </t>
  </si>
  <si>
    <t xml:space="preserve">Assumption </t>
  </si>
  <si>
    <t xml:space="preserve">Avoyelles </t>
  </si>
  <si>
    <t xml:space="preserve">Beauregard </t>
  </si>
  <si>
    <t xml:space="preserve">Bienville </t>
  </si>
  <si>
    <t xml:space="preserve">Bossier </t>
  </si>
  <si>
    <t xml:space="preserve">Caddo </t>
  </si>
  <si>
    <t xml:space="preserve">Calcasieu </t>
  </si>
  <si>
    <t xml:space="preserve">Caldwell </t>
  </si>
  <si>
    <t xml:space="preserve">Cameron </t>
  </si>
  <si>
    <t xml:space="preserve">Catahoula </t>
  </si>
  <si>
    <t xml:space="preserve">Claiborne </t>
  </si>
  <si>
    <t xml:space="preserve">Concordia </t>
  </si>
  <si>
    <t xml:space="preserve">De Soto </t>
  </si>
  <si>
    <t xml:space="preserve">East Baton Rouge </t>
  </si>
  <si>
    <t xml:space="preserve">East Carroll </t>
  </si>
  <si>
    <t xml:space="preserve">East Feliciana </t>
  </si>
  <si>
    <t xml:space="preserve">Evangeline </t>
  </si>
  <si>
    <t>Lincoln- HELP</t>
  </si>
  <si>
    <t xml:space="preserve">Franklin </t>
  </si>
  <si>
    <t xml:space="preserve">Grant </t>
  </si>
  <si>
    <t xml:space="preserve">Iberia </t>
  </si>
  <si>
    <t xml:space="preserve">Iberville </t>
  </si>
  <si>
    <t xml:space="preserve">Jackson </t>
  </si>
  <si>
    <t xml:space="preserve">Jefferson </t>
  </si>
  <si>
    <t xml:space="preserve">Jefferson Davis </t>
  </si>
  <si>
    <t xml:space="preserve">Lafayette </t>
  </si>
  <si>
    <t xml:space="preserve">Lafourche </t>
  </si>
  <si>
    <t xml:space="preserve">LaSalle </t>
  </si>
  <si>
    <t xml:space="preserve">Lincoln </t>
  </si>
  <si>
    <t xml:space="preserve">Livingston </t>
  </si>
  <si>
    <t xml:space="preserve">Madison </t>
  </si>
  <si>
    <t xml:space="preserve">Morehouse </t>
  </si>
  <si>
    <t xml:space="preserve">Natchitoches </t>
  </si>
  <si>
    <t xml:space="preserve">Orleans </t>
  </si>
  <si>
    <t xml:space="preserve">Ouachita </t>
  </si>
  <si>
    <t xml:space="preserve">Plaquemines </t>
  </si>
  <si>
    <t xml:space="preserve">Pointe Coupee </t>
  </si>
  <si>
    <t xml:space="preserve">Rapides </t>
  </si>
  <si>
    <t xml:space="preserve">Red River </t>
  </si>
  <si>
    <t xml:space="preserve">Richland </t>
  </si>
  <si>
    <t xml:space="preserve">Sabine </t>
  </si>
  <si>
    <t xml:space="preserve">St. Bernard </t>
  </si>
  <si>
    <t xml:space="preserve">St. Charles </t>
  </si>
  <si>
    <t xml:space="preserve">St. Helena </t>
  </si>
  <si>
    <t xml:space="preserve">St. James </t>
  </si>
  <si>
    <t xml:space="preserve">St. John The Baptist </t>
  </si>
  <si>
    <t xml:space="preserve">St. Landry </t>
  </si>
  <si>
    <t xml:space="preserve">St. Martin </t>
  </si>
  <si>
    <t xml:space="preserve">St. Mary </t>
  </si>
  <si>
    <t xml:space="preserve">St. Tammany </t>
  </si>
  <si>
    <t xml:space="preserve">Tangipahoa </t>
  </si>
  <si>
    <t xml:space="preserve">Tensas </t>
  </si>
  <si>
    <t xml:space="preserve">Terrebonne </t>
  </si>
  <si>
    <t xml:space="preserve">Union </t>
  </si>
  <si>
    <t xml:space="preserve">Vermilion </t>
  </si>
  <si>
    <t xml:space="preserve">Vernon </t>
  </si>
  <si>
    <t xml:space="preserve">Washington </t>
  </si>
  <si>
    <t xml:space="preserve">Webster </t>
  </si>
  <si>
    <t xml:space="preserve">West Baton Rouge </t>
  </si>
  <si>
    <t xml:space="preserve">West Carroll </t>
  </si>
  <si>
    <t xml:space="preserve">West Feliciana </t>
  </si>
  <si>
    <t xml:space="preserve">Winn </t>
  </si>
  <si>
    <t>LIHEAP INVOICE DETAIL FOR</t>
  </si>
  <si>
    <t>Subgrantee</t>
  </si>
  <si>
    <t>Will work for agencies with only one or 2 parishes</t>
  </si>
  <si>
    <t>Instructions</t>
  </si>
  <si>
    <t xml:space="preserve">Password </t>
  </si>
  <si>
    <t>Mitchel</t>
  </si>
  <si>
    <t>Date Submited</t>
  </si>
  <si>
    <t>Subgrantee Abreviation</t>
  </si>
  <si>
    <t>Heating</t>
  </si>
  <si>
    <t>Cooling</t>
  </si>
  <si>
    <t>Crisis</t>
  </si>
  <si>
    <t>CPS</t>
  </si>
  <si>
    <t>ADM</t>
  </si>
  <si>
    <t>HSPS</t>
  </si>
  <si>
    <t>CSPS</t>
  </si>
  <si>
    <t xml:space="preserve">Budget </t>
  </si>
  <si>
    <t>Abre</t>
  </si>
  <si>
    <t>Jan.</t>
  </si>
  <si>
    <t>Feb.</t>
  </si>
  <si>
    <t>Aug.</t>
  </si>
  <si>
    <t>Sep.</t>
  </si>
  <si>
    <t>Oct.</t>
  </si>
  <si>
    <t>Nov.</t>
  </si>
  <si>
    <t>Dec.</t>
  </si>
  <si>
    <t>Abreviation</t>
  </si>
  <si>
    <t>Lock Password: Mitchel</t>
  </si>
  <si>
    <t>Admin.</t>
  </si>
  <si>
    <t>ADM.</t>
  </si>
  <si>
    <t>CLED.</t>
  </si>
  <si>
    <t>CPS.</t>
  </si>
  <si>
    <t>Crisis.</t>
  </si>
  <si>
    <t>HPS.</t>
  </si>
  <si>
    <t>21.</t>
  </si>
  <si>
    <t>22.</t>
  </si>
  <si>
    <t>Allen.</t>
  </si>
  <si>
    <t>Caddo.</t>
  </si>
  <si>
    <t>Union.</t>
  </si>
  <si>
    <t>St.Tam.</t>
  </si>
  <si>
    <t>St.Mary.</t>
  </si>
  <si>
    <t>Iberv.</t>
  </si>
  <si>
    <t>Amount Allocated to LIHEAP</t>
  </si>
  <si>
    <t>Percentage Allocated to LIHEAP</t>
  </si>
  <si>
    <t>HES Amount</t>
  </si>
  <si>
    <t>Cleco</t>
  </si>
  <si>
    <t>AT&amp;T</t>
  </si>
  <si>
    <t>05-20</t>
  </si>
  <si>
    <t>Rent</t>
  </si>
  <si>
    <t>Tec-1</t>
  </si>
  <si>
    <t>IT EXPENSE</t>
  </si>
  <si>
    <t>Amount in HES</t>
  </si>
  <si>
    <t>IT-Expense - See Transaction List</t>
  </si>
  <si>
    <t>Energy Education Brochures</t>
  </si>
  <si>
    <t>Energy Brochures</t>
  </si>
  <si>
    <t>Utilities</t>
  </si>
  <si>
    <t>Transaction List Line</t>
  </si>
  <si>
    <t>Salaries Admin</t>
  </si>
  <si>
    <t>Acadia.</t>
  </si>
  <si>
    <t>ASC.</t>
  </si>
  <si>
    <t>ASM.</t>
  </si>
  <si>
    <t>Winn.</t>
  </si>
  <si>
    <t>WF.</t>
  </si>
  <si>
    <t>WC.</t>
  </si>
  <si>
    <t>WBR.</t>
  </si>
  <si>
    <t>Web.</t>
  </si>
  <si>
    <t>Washington.</t>
  </si>
  <si>
    <t>Vernon.</t>
  </si>
  <si>
    <t>Vermilion.</t>
  </si>
  <si>
    <t>Terr.</t>
  </si>
  <si>
    <t>Tensas.</t>
  </si>
  <si>
    <t>Tangi.</t>
  </si>
  <si>
    <t>St.Martin.</t>
  </si>
  <si>
    <t>St.L.</t>
  </si>
  <si>
    <t>SJB.</t>
  </si>
  <si>
    <t>St.J.</t>
  </si>
  <si>
    <t>St.H.</t>
  </si>
  <si>
    <t>St.C.</t>
  </si>
  <si>
    <t>St.B.</t>
  </si>
  <si>
    <t>Sabine.</t>
  </si>
  <si>
    <t>Richland.</t>
  </si>
  <si>
    <t>RR.</t>
  </si>
  <si>
    <t>Rapides.</t>
  </si>
  <si>
    <t>PC.</t>
  </si>
  <si>
    <t>Plaq.</t>
  </si>
  <si>
    <t>Ouachita.</t>
  </si>
  <si>
    <t>Orleans.</t>
  </si>
  <si>
    <t>Nat.</t>
  </si>
  <si>
    <t>MH.</t>
  </si>
  <si>
    <t>Madison.</t>
  </si>
  <si>
    <t>Liv.</t>
  </si>
  <si>
    <t>Linc.</t>
  </si>
  <si>
    <t>LS.</t>
  </si>
  <si>
    <t>LF.</t>
  </si>
  <si>
    <t>Laf.</t>
  </si>
  <si>
    <t>JD.</t>
  </si>
  <si>
    <t>Jeff.</t>
  </si>
  <si>
    <t>JKS.</t>
  </si>
  <si>
    <t>I'ville.</t>
  </si>
  <si>
    <t>Iberia.</t>
  </si>
  <si>
    <t>Grant.</t>
  </si>
  <si>
    <t>Frank.</t>
  </si>
  <si>
    <t>EV.</t>
  </si>
  <si>
    <t>EF.</t>
  </si>
  <si>
    <t>EC.</t>
  </si>
  <si>
    <t>EBR.</t>
  </si>
  <si>
    <t>DeS.</t>
  </si>
  <si>
    <t>CC.</t>
  </si>
  <si>
    <t>Claiborne.</t>
  </si>
  <si>
    <t>Cat.</t>
  </si>
  <si>
    <t>Cam.</t>
  </si>
  <si>
    <t>Caldwell.</t>
  </si>
  <si>
    <t>Calcasieu.</t>
  </si>
  <si>
    <t>Bossier.</t>
  </si>
  <si>
    <t>Bville.</t>
  </si>
  <si>
    <t>BGD.</t>
  </si>
  <si>
    <t>AVY.</t>
  </si>
  <si>
    <t xml:space="preserve">In the Description say see transaction list. </t>
  </si>
  <si>
    <t>Each Budget Type should be grouped and totaled</t>
  </si>
  <si>
    <t>list each item on the Transaction list and then put the toal on the Attachment A.</t>
  </si>
  <si>
    <t>If you have a group of expenses like utilities, salaries, technology</t>
  </si>
  <si>
    <t>Salaries should be calculated on the Salaries tab and broken up by budgettype  on the salaries tab.</t>
  </si>
  <si>
    <t xml:space="preserve">Bring each budget type total to the attachment A </t>
  </si>
  <si>
    <t xml:space="preserve">In the description say see salary sheet. </t>
  </si>
  <si>
    <t>All sheets should be printed to pdf and attaced to support to be submitted</t>
  </si>
  <si>
    <t>Invoice Amount</t>
  </si>
  <si>
    <t>Week Ending</t>
  </si>
  <si>
    <t>Week Number</t>
  </si>
  <si>
    <t>Crisis Invoice #</t>
  </si>
  <si>
    <t>.Allen.</t>
  </si>
  <si>
    <t>.Asum.</t>
  </si>
  <si>
    <t>.Avoyl.</t>
  </si>
  <si>
    <t>.Beaur.</t>
  </si>
  <si>
    <t>.Bossi.</t>
  </si>
  <si>
    <t>.Caddo.</t>
  </si>
  <si>
    <t>.Calcas.</t>
  </si>
  <si>
    <t>.Camer.</t>
  </si>
  <si>
    <t>.Cenla.</t>
  </si>
  <si>
    <t>.Claib.</t>
  </si>
  <si>
    <t>.Chctw.</t>
  </si>
  <si>
    <t>.Delta.</t>
  </si>
  <si>
    <t>.DeSoto.</t>
  </si>
  <si>
    <t>.E.B.R.</t>
  </si>
  <si>
    <t>.E.Car.</t>
  </si>
  <si>
    <t>.Evang.</t>
  </si>
  <si>
    <t>.Jeffr.</t>
  </si>
  <si>
    <t>.Lafch.</t>
  </si>
  <si>
    <t>.LaSalle.</t>
  </si>
  <si>
    <t>.HELP.</t>
  </si>
  <si>
    <t>.Macon.</t>
  </si>
  <si>
    <t>.Natch.</t>
  </si>
  <si>
    <t>.Ouach.</t>
  </si>
  <si>
    <t>.Plaqu.</t>
  </si>
  <si>
    <t>.Quad.</t>
  </si>
  <si>
    <t>.SMILE.</t>
  </si>
  <si>
    <t>.St.Ber.</t>
  </si>
  <si>
    <t>.St.Chr.</t>
  </si>
  <si>
    <t>.St.Jam.</t>
  </si>
  <si>
    <t>.St.Jhn.</t>
  </si>
  <si>
    <t>.St.Lan.</t>
  </si>
  <si>
    <t>.St.Mary.</t>
  </si>
  <si>
    <t>.St.Tam.</t>
  </si>
  <si>
    <t>.Trbon.</t>
  </si>
  <si>
    <t>.Total.</t>
  </si>
  <si>
    <t>.Union.</t>
  </si>
  <si>
    <t>.Vern.</t>
  </si>
  <si>
    <t>.Webst.</t>
  </si>
  <si>
    <t>.W.B.R.</t>
  </si>
  <si>
    <t>Total Hours worked During Period</t>
  </si>
  <si>
    <t>F  /  G</t>
  </si>
  <si>
    <t>Month's Salary</t>
  </si>
  <si>
    <t>C  * H</t>
  </si>
  <si>
    <t>D  *  H</t>
  </si>
  <si>
    <t>Column1</t>
  </si>
  <si>
    <t>Column2</t>
  </si>
  <si>
    <t>Reference</t>
  </si>
  <si>
    <t>2021 Cooling</t>
  </si>
  <si>
    <t>2021 Crisis</t>
  </si>
  <si>
    <t>2021 ARP</t>
  </si>
  <si>
    <t>2022 Heating</t>
  </si>
  <si>
    <t>2022 Cooling</t>
  </si>
  <si>
    <t>2022 Crisis</t>
  </si>
  <si>
    <t>2021 LIHWAP CAA</t>
  </si>
  <si>
    <t>2021 LIHWAP ARP</t>
  </si>
  <si>
    <t>Count</t>
  </si>
  <si>
    <t>Percentage</t>
  </si>
  <si>
    <t>Period Beginning</t>
  </si>
  <si>
    <t>Period Ending</t>
  </si>
  <si>
    <t>Program Support</t>
  </si>
  <si>
    <t>2021 Admin</t>
  </si>
  <si>
    <t>2021 Admin ARP</t>
  </si>
  <si>
    <t>2022 Admin</t>
  </si>
  <si>
    <t>Submitted</t>
  </si>
  <si>
    <t>Payment Screen</t>
  </si>
  <si>
    <t>Payment View</t>
  </si>
  <si>
    <t>Click magnifing glas and choose between on request date</t>
  </si>
  <si>
    <t>input the period that you are calculating</t>
  </si>
  <si>
    <t>export to excel</t>
  </si>
  <si>
    <t>add a sheet</t>
  </si>
  <si>
    <t>insert pivot table</t>
  </si>
  <si>
    <t>choose the entire data set</t>
  </si>
  <si>
    <t>row allocation name</t>
  </si>
  <si>
    <t>Columns request date</t>
  </si>
  <si>
    <t>value Count of Amount</t>
  </si>
  <si>
    <t>Then calculatethe Percentages using formulas.</t>
  </si>
  <si>
    <t>2021 ARP Admin</t>
  </si>
  <si>
    <t>2021 ARP PS</t>
  </si>
  <si>
    <t>2021 LIHWAP CCA Admin</t>
  </si>
  <si>
    <t>2021 LIHWAP CCA PS</t>
  </si>
  <si>
    <t>2021 LIHWAP ARP Admin</t>
  </si>
  <si>
    <t>2021 LIHWAP ARP PS</t>
  </si>
  <si>
    <t>24.</t>
  </si>
  <si>
    <t>23.</t>
  </si>
  <si>
    <t>LIHWAP</t>
  </si>
  <si>
    <t>The total of invoices submitted for the month should match the expenses for the month on you General Ledger</t>
  </si>
  <si>
    <t>Expenses for and invoice in LES should be grouped on the Attachemnt A and totaled.</t>
  </si>
  <si>
    <t>OR</t>
  </si>
  <si>
    <t>List each expense on the Attachment A and Subtotal them.</t>
  </si>
  <si>
    <t>(We need to see how you arrived at the amount you input on the LES Invoice.)</t>
  </si>
  <si>
    <t>LIHWAP Admin</t>
  </si>
  <si>
    <t>LIHWAP PS</t>
  </si>
  <si>
    <t>ARP Admin</t>
  </si>
  <si>
    <t>ARP PS</t>
  </si>
  <si>
    <t>Phone</t>
  </si>
  <si>
    <t>Water</t>
  </si>
  <si>
    <t>Electricity</t>
  </si>
  <si>
    <t>OR If you choose to not use the Transaction lists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</si>
</sst>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/d/yyyy;@"/>
    <numFmt numFmtId="165" formatCode="&quot;$&quot;#,##0.00"/>
    <numFmt numFmtId="166" formatCode="_(* #,##0_);_(* \(#,##0\);_(* &quot;-&quot;??_);_(@_)"/>
  </numFmts>
  <fonts count="18" x14ac:knownFonts="1">
    <font>
      <sz val="12"/>
      <color theme="1"/>
      <name val="Gill Sans MT"/>
      <family val="2"/>
      <scheme val="minor"/>
    </font>
    <font>
      <b/>
      <sz val="11"/>
      <color theme="0"/>
      <name val="Gill Sans MT"/>
      <family val="2"/>
      <scheme val="minor"/>
    </font>
    <font>
      <sz val="20"/>
      <color theme="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b/>
      <sz val="11"/>
      <color theme="5" tint="-0.499984740745262"/>
      <name val="Gill Sans MT"/>
      <family val="2"/>
      <scheme val="minor"/>
    </font>
    <font>
      <b/>
      <sz val="12"/>
      <color theme="1"/>
      <name val="Gill Sans MT"/>
      <family val="2"/>
      <scheme val="minor"/>
    </font>
    <font>
      <b/>
      <sz val="12"/>
      <color rgb="FFFF0000"/>
      <name val="Gill Sans MT"/>
      <family val="2"/>
      <scheme val="minor"/>
    </font>
    <font>
      <i/>
      <sz val="12"/>
      <color theme="1"/>
      <name val="Gill Sans MT"/>
      <family val="2"/>
      <scheme val="minor"/>
    </font>
    <font>
      <b/>
      <sz val="16"/>
      <color theme="0"/>
      <name val="Gill Sans MT"/>
      <family val="2"/>
      <scheme val="minor"/>
    </font>
    <font>
      <sz val="12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b/>
      <sz val="11"/>
      <name val="Gill Sans MT"/>
      <family val="2"/>
      <scheme val="minor"/>
    </font>
    <font>
      <sz val="12"/>
      <name val="Gill Sans MT"/>
      <family val="2"/>
      <scheme val="minor"/>
    </font>
    <font>
      <sz val="10"/>
      <color theme="1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6"/>
      <name val="Gill Sans MT"/>
      <family val="2"/>
      <scheme val="minor"/>
    </font>
    <font>
      <b/>
      <sz val="10"/>
      <color theme="1"/>
      <name val="Gill Sans MT"/>
      <family val="2"/>
      <scheme val="minor"/>
    </font>
    <font>
      <b/>
      <sz val="12"/>
      <name val="Gill Sans MT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5608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2F87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668E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47">
    <xf numFmtId="0" fontId="0" fillId="0" borderId="0" xfId="0"/>
    <xf numFmtId="0" fontId="0" fillId="0" borderId="6" xfId="0" applyBorder="1" applyAlignment="1" applyProtection="1">
      <alignment horizontal="center"/>
      <protection locked="0"/>
    </xf>
    <xf numFmtId="165" fontId="0" fillId="0" borderId="7" xfId="0" applyNumberFormat="1" applyBorder="1" applyAlignment="1" applyProtection="1">
      <alignment horizontal="center"/>
      <protection locked="0"/>
    </xf>
    <xf numFmtId="10" fontId="0" fillId="0" borderId="6" xfId="0" applyNumberFormat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165" fontId="0" fillId="0" borderId="12" xfId="0" applyNumberFormat="1" applyBorder="1" applyAlignment="1" applyProtection="1">
      <alignment horizontal="center"/>
      <protection locked="0"/>
    </xf>
    <xf numFmtId="10" fontId="0" fillId="0" borderId="7" xfId="0" applyNumberForma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3" xfId="0" applyBorder="1" applyAlignment="1" applyProtection="1">
      <alignment wrapText="1"/>
      <protection locked="0"/>
    </xf>
    <xf numFmtId="0" fontId="5" fillId="0" borderId="15" xfId="0" applyFont="1" applyBorder="1" applyAlignment="1" applyProtection="1">
      <alignment horizontal="center"/>
      <protection locked="0"/>
    </xf>
    <xf numFmtId="0" fontId="0" fillId="0" borderId="0" xfId="0" applyAlignment="1"/>
    <xf numFmtId="164" fontId="0" fillId="0" borderId="6" xfId="0" applyNumberFormat="1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164" fontId="0" fillId="0" borderId="11" xfId="0" applyNumberFormat="1" applyBorder="1" applyAlignment="1" applyProtection="1">
      <protection locked="0"/>
    </xf>
    <xf numFmtId="0" fontId="5" fillId="0" borderId="0" xfId="0" applyFont="1" applyAlignment="1"/>
    <xf numFmtId="164" fontId="5" fillId="0" borderId="14" xfId="0" applyNumberFormat="1" applyFont="1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165" fontId="0" fillId="0" borderId="11" xfId="0" applyNumberFormat="1" applyBorder="1" applyAlignment="1"/>
    <xf numFmtId="165" fontId="0" fillId="0" borderId="16" xfId="0" applyNumberFormat="1" applyBorder="1" applyAlignment="1" applyProtection="1">
      <alignment horizontal="center"/>
      <protection locked="0"/>
    </xf>
    <xf numFmtId="0" fontId="3" fillId="0" borderId="26" xfId="0" applyFont="1" applyBorder="1" applyAlignment="1"/>
    <xf numFmtId="0" fontId="0" fillId="0" borderId="27" xfId="0" applyBorder="1" applyAlignment="1"/>
    <xf numFmtId="0" fontId="0" fillId="0" borderId="28" xfId="0" applyBorder="1" applyAlignment="1"/>
    <xf numFmtId="0" fontId="1" fillId="4" borderId="30" xfId="0" applyFont="1" applyFill="1" applyBorder="1" applyAlignment="1">
      <alignment horizontal="left" vertical="center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0" fillId="0" borderId="35" xfId="0" applyBorder="1" applyAlignment="1" applyProtection="1">
      <protection locked="0"/>
    </xf>
    <xf numFmtId="0" fontId="0" fillId="0" borderId="36" xfId="0" applyBorder="1" applyAlignment="1" applyProtection="1">
      <alignment horizontal="center"/>
      <protection locked="0"/>
    </xf>
    <xf numFmtId="165" fontId="5" fillId="0" borderId="15" xfId="0" applyNumberFormat="1" applyFont="1" applyBorder="1" applyAlignment="1"/>
    <xf numFmtId="0" fontId="0" fillId="0" borderId="38" xfId="0" applyBorder="1" applyAlignment="1" applyProtection="1">
      <alignment horizontal="center"/>
      <protection locked="0"/>
    </xf>
    <xf numFmtId="164" fontId="0" fillId="0" borderId="15" xfId="0" applyNumberFormat="1" applyBorder="1" applyAlignment="1" applyProtection="1">
      <protection locked="0"/>
    </xf>
    <xf numFmtId="0" fontId="0" fillId="0" borderId="14" xfId="0" applyBorder="1" applyAlignment="1" applyProtection="1">
      <alignment horizontal="center"/>
      <protection locked="0"/>
    </xf>
    <xf numFmtId="165" fontId="0" fillId="0" borderId="36" xfId="0" applyNumberFormat="1" applyBorder="1" applyAlignment="1" applyProtection="1">
      <alignment horizontal="center"/>
    </xf>
    <xf numFmtId="165" fontId="0" fillId="0" borderId="11" xfId="0" applyNumberFormat="1" applyBorder="1" applyAlignment="1" applyProtection="1">
      <alignment horizontal="center"/>
    </xf>
    <xf numFmtId="165" fontId="0" fillId="0" borderId="37" xfId="0" applyNumberFormat="1" applyBorder="1" applyAlignment="1" applyProtection="1">
      <alignment horizontal="center"/>
    </xf>
    <xf numFmtId="165" fontId="0" fillId="0" borderId="29" xfId="0" applyNumberFormat="1" applyBorder="1" applyAlignment="1" applyProtection="1">
      <alignment horizontal="center"/>
    </xf>
    <xf numFmtId="0" fontId="0" fillId="0" borderId="42" xfId="0" applyBorder="1"/>
    <xf numFmtId="0" fontId="0" fillId="0" borderId="42" xfId="0" applyBorder="1" applyAlignment="1"/>
    <xf numFmtId="0" fontId="0" fillId="0" borderId="39" xfId="0" applyBorder="1" applyAlignment="1"/>
    <xf numFmtId="0" fontId="7" fillId="0" borderId="41" xfId="0" applyFont="1" applyBorder="1" applyAlignment="1" applyProtection="1">
      <protection locked="0"/>
    </xf>
    <xf numFmtId="0" fontId="7" fillId="0" borderId="18" xfId="0" applyFont="1" applyBorder="1" applyAlignment="1" applyProtection="1">
      <alignment wrapText="1"/>
      <protection locked="0"/>
    </xf>
    <xf numFmtId="0" fontId="0" fillId="0" borderId="0" xfId="0" applyBorder="1"/>
    <xf numFmtId="0" fontId="0" fillId="0" borderId="36" xfId="0" applyBorder="1"/>
    <xf numFmtId="0" fontId="0" fillId="0" borderId="11" xfId="0" applyBorder="1" applyProtection="1">
      <protection locked="0"/>
    </xf>
    <xf numFmtId="165" fontId="0" fillId="0" borderId="15" xfId="0" applyNumberFormat="1" applyBorder="1" applyAlignment="1" applyProtection="1">
      <alignment horizontal="center"/>
    </xf>
    <xf numFmtId="165" fontId="0" fillId="0" borderId="17" xfId="0" applyNumberFormat="1" applyBorder="1" applyAlignment="1" applyProtection="1">
      <alignment horizontal="center"/>
    </xf>
    <xf numFmtId="165" fontId="0" fillId="0" borderId="8" xfId="0" applyNumberFormat="1" applyBorder="1" applyAlignment="1" applyProtection="1">
      <protection locked="0"/>
    </xf>
    <xf numFmtId="0" fontId="0" fillId="0" borderId="0" xfId="0" applyAlignment="1" applyProtection="1"/>
    <xf numFmtId="0" fontId="0" fillId="0" borderId="0" xfId="0" applyAlignment="1" applyProtection="1">
      <protection locked="0"/>
    </xf>
    <xf numFmtId="165" fontId="5" fillId="0" borderId="40" xfId="0" applyNumberFormat="1" applyFont="1" applyBorder="1" applyAlignment="1" applyProtection="1">
      <protection locked="0"/>
    </xf>
    <xf numFmtId="0" fontId="0" fillId="0" borderId="0" xfId="0" applyAlignment="1">
      <alignment wrapText="1"/>
    </xf>
    <xf numFmtId="0" fontId="4" fillId="3" borderId="2" xfId="0" applyFont="1" applyFill="1" applyBorder="1" applyAlignment="1">
      <alignment horizontal="center" wrapText="1"/>
    </xf>
    <xf numFmtId="0" fontId="0" fillId="0" borderId="20" xfId="0" applyBorder="1" applyAlignment="1" applyProtection="1"/>
    <xf numFmtId="0" fontId="0" fillId="0" borderId="7" xfId="0" applyBorder="1" applyAlignment="1" applyProtection="1"/>
    <xf numFmtId="0" fontId="0" fillId="0" borderId="23" xfId="0" applyBorder="1" applyAlignment="1" applyProtection="1"/>
    <xf numFmtId="0" fontId="0" fillId="0" borderId="21" xfId="0" applyBorder="1" applyAlignment="1" applyProtection="1"/>
    <xf numFmtId="10" fontId="0" fillId="0" borderId="21" xfId="2" applyNumberFormat="1" applyFont="1" applyBorder="1" applyAlignment="1" applyProtection="1"/>
    <xf numFmtId="0" fontId="0" fillId="0" borderId="13" xfId="0" applyBorder="1" applyAlignment="1" applyProtection="1"/>
    <xf numFmtId="0" fontId="0" fillId="0" borderId="22" xfId="0" applyBorder="1" applyAlignment="1" applyProtection="1"/>
    <xf numFmtId="0" fontId="0" fillId="0" borderId="12" xfId="0" applyBorder="1" applyAlignment="1" applyProtection="1"/>
    <xf numFmtId="0" fontId="0" fillId="0" borderId="24" xfId="0" applyBorder="1" applyAlignment="1" applyProtection="1"/>
    <xf numFmtId="0" fontId="0" fillId="0" borderId="16" xfId="0" applyBorder="1" applyAlignment="1" applyProtection="1"/>
    <xf numFmtId="0" fontId="0" fillId="0" borderId="25" xfId="0" applyBorder="1" applyAlignment="1" applyProtection="1"/>
    <xf numFmtId="0" fontId="0" fillId="0" borderId="42" xfId="0" applyBorder="1" applyAlignment="1" applyProtection="1"/>
    <xf numFmtId="0" fontId="0" fillId="0" borderId="18" xfId="0" applyBorder="1" applyAlignment="1" applyProtection="1"/>
    <xf numFmtId="0" fontId="0" fillId="0" borderId="27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0" xfId="0" applyProtection="1">
      <protection locked="0"/>
    </xf>
    <xf numFmtId="0" fontId="0" fillId="0" borderId="21" xfId="0" applyBorder="1" applyAlignment="1" applyProtection="1">
      <protection locked="0"/>
    </xf>
    <xf numFmtId="0" fontId="0" fillId="0" borderId="42" xfId="0" applyBorder="1" applyAlignment="1" applyProtection="1">
      <protection locked="0"/>
    </xf>
    <xf numFmtId="0" fontId="0" fillId="0" borderId="9" xfId="0" applyBorder="1" applyAlignment="1" applyProtection="1"/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 applyProtection="1">
      <alignment horizontal="center" wrapText="1"/>
      <protection locked="0"/>
    </xf>
    <xf numFmtId="0" fontId="4" fillId="3" borderId="3" xfId="0" applyFont="1" applyFill="1" applyBorder="1" applyAlignment="1">
      <alignment horizontal="center" wrapText="1"/>
    </xf>
    <xf numFmtId="166" fontId="0" fillId="0" borderId="21" xfId="1" applyNumberFormat="1" applyFont="1" applyBorder="1" applyAlignment="1" applyProtection="1">
      <protection locked="0"/>
    </xf>
    <xf numFmtId="166" fontId="0" fillId="0" borderId="23" xfId="1" applyNumberFormat="1" applyFont="1" applyBorder="1" applyAlignment="1" applyProtection="1">
      <protection locked="0"/>
    </xf>
    <xf numFmtId="166" fontId="0" fillId="0" borderId="25" xfId="1" applyNumberFormat="1" applyFont="1" applyBorder="1" applyAlignment="1" applyProtection="1">
      <protection locked="0"/>
    </xf>
    <xf numFmtId="166" fontId="0" fillId="0" borderId="21" xfId="1" applyNumberFormat="1" applyFont="1" applyBorder="1" applyAlignment="1" applyProtection="1"/>
    <xf numFmtId="166" fontId="0" fillId="0" borderId="42" xfId="1" applyNumberFormat="1" applyFont="1" applyBorder="1" applyAlignment="1" applyProtection="1"/>
    <xf numFmtId="9" fontId="0" fillId="0" borderId="11" xfId="2" applyFont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42" xfId="0" applyBorder="1" applyProtection="1">
      <protection locked="0"/>
    </xf>
    <xf numFmtId="0" fontId="0" fillId="0" borderId="36" xfId="0" applyBorder="1" applyProtection="1">
      <protection locked="0"/>
    </xf>
    <xf numFmtId="0" fontId="11" fillId="6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11" xfId="0" applyFont="1" applyFill="1" applyBorder="1"/>
    <xf numFmtId="0" fontId="10" fillId="0" borderId="11" xfId="0" applyFont="1" applyBorder="1"/>
    <xf numFmtId="0" fontId="10" fillId="7" borderId="11" xfId="0" applyFont="1" applyFill="1" applyBorder="1"/>
    <xf numFmtId="0" fontId="10" fillId="8" borderId="45" xfId="0" applyFont="1" applyFill="1" applyBorder="1"/>
    <xf numFmtId="0" fontId="0" fillId="0" borderId="0" xfId="0" applyAlignment="1">
      <alignment horizontal="center"/>
    </xf>
    <xf numFmtId="0" fontId="0" fillId="9" borderId="0" xfId="0" applyFill="1"/>
    <xf numFmtId="0" fontId="10" fillId="10" borderId="11" xfId="0" applyFont="1" applyFill="1" applyBorder="1"/>
    <xf numFmtId="0" fontId="0" fillId="11" borderId="0" xfId="0" applyFill="1"/>
    <xf numFmtId="0" fontId="0" fillId="10" borderId="0" xfId="0" applyFill="1"/>
    <xf numFmtId="0" fontId="0" fillId="12" borderId="0" xfId="0" applyFill="1"/>
    <xf numFmtId="0" fontId="10" fillId="13" borderId="11" xfId="0" applyFont="1" applyFill="1" applyBorder="1"/>
    <xf numFmtId="0" fontId="0" fillId="14" borderId="0" xfId="0" applyFill="1"/>
    <xf numFmtId="0" fontId="10" fillId="15" borderId="11" xfId="0" applyFont="1" applyFill="1" applyBorder="1"/>
    <xf numFmtId="0" fontId="10" fillId="12" borderId="11" xfId="0" applyFont="1" applyFill="1" applyBorder="1"/>
    <xf numFmtId="0" fontId="10" fillId="14" borderId="11" xfId="0" applyFont="1" applyFill="1" applyBorder="1"/>
    <xf numFmtId="0" fontId="10" fillId="11" borderId="11" xfId="0" applyFont="1" applyFill="1" applyBorder="1"/>
    <xf numFmtId="0" fontId="10" fillId="9" borderId="11" xfId="0" applyFont="1" applyFill="1" applyBorder="1"/>
    <xf numFmtId="0" fontId="0" fillId="15" borderId="0" xfId="0" applyFill="1"/>
    <xf numFmtId="0" fontId="0" fillId="16" borderId="0" xfId="0" applyFill="1"/>
    <xf numFmtId="0" fontId="10" fillId="0" borderId="45" xfId="0" applyFont="1" applyFill="1" applyBorder="1"/>
    <xf numFmtId="0" fontId="10" fillId="17" borderId="45" xfId="0" applyFont="1" applyFill="1" applyBorder="1"/>
    <xf numFmtId="0" fontId="0" fillId="17" borderId="0" xfId="0" applyFill="1"/>
    <xf numFmtId="0" fontId="10" fillId="16" borderId="45" xfId="0" applyFont="1" applyFill="1" applyBorder="1"/>
    <xf numFmtId="0" fontId="0" fillId="13" borderId="0" xfId="0" applyFill="1"/>
    <xf numFmtId="0" fontId="10" fillId="0" borderId="0" xfId="0" applyFont="1" applyBorder="1"/>
    <xf numFmtId="0" fontId="2" fillId="18" borderId="34" xfId="0" applyFont="1" applyFill="1" applyBorder="1" applyAlignment="1" applyProtection="1">
      <alignment horizontal="centerContinuous" vertical="top"/>
      <protection locked="0"/>
    </xf>
    <xf numFmtId="0" fontId="2" fillId="18" borderId="46" xfId="0" applyFont="1" applyFill="1" applyBorder="1" applyAlignment="1" applyProtection="1">
      <alignment horizontal="centerContinuous" vertical="top"/>
      <protection locked="0"/>
    </xf>
    <xf numFmtId="0" fontId="0" fillId="18" borderId="0" xfId="0" applyFill="1" applyBorder="1"/>
    <xf numFmtId="165" fontId="0" fillId="0" borderId="9" xfId="0" applyNumberFormat="1" applyBorder="1" applyAlignment="1" applyProtection="1">
      <protection locked="0"/>
    </xf>
    <xf numFmtId="165" fontId="0" fillId="0" borderId="11" xfId="0" applyNumberFormat="1" applyBorder="1" applyAlignment="1" applyProtection="1"/>
    <xf numFmtId="0" fontId="0" fillId="18" borderId="0" xfId="0" applyFill="1" applyProtection="1"/>
    <xf numFmtId="0" fontId="0" fillId="0" borderId="0" xfId="0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9" xfId="0" applyBorder="1" applyProtection="1"/>
    <xf numFmtId="0" fontId="0" fillId="5" borderId="29" xfId="0" applyFill="1" applyBorder="1" applyProtection="1"/>
    <xf numFmtId="0" fontId="0" fillId="5" borderId="44" xfId="0" applyFill="1" applyBorder="1" applyProtection="1"/>
    <xf numFmtId="0" fontId="0" fillId="5" borderId="8" xfId="0" applyFill="1" applyBorder="1" applyProtection="1"/>
    <xf numFmtId="0" fontId="0" fillId="5" borderId="17" xfId="0" applyFill="1" applyBorder="1" applyProtection="1"/>
    <xf numFmtId="0" fontId="0" fillId="18" borderId="26" xfId="0" applyFill="1" applyBorder="1" applyProtection="1"/>
    <xf numFmtId="0" fontId="0" fillId="18" borderId="43" xfId="0" applyFill="1" applyBorder="1" applyProtection="1"/>
    <xf numFmtId="0" fontId="0" fillId="0" borderId="34" xfId="0" applyBorder="1" applyProtection="1"/>
    <xf numFmtId="0" fontId="0" fillId="0" borderId="35" xfId="0" applyBorder="1" applyProtection="1"/>
    <xf numFmtId="0" fontId="0" fillId="0" borderId="10" xfId="0" applyBorder="1" applyProtection="1"/>
    <xf numFmtId="0" fontId="0" fillId="0" borderId="10" xfId="0" applyBorder="1" applyAlignment="1" applyProtection="1">
      <alignment horizontal="right"/>
    </xf>
    <xf numFmtId="0" fontId="0" fillId="0" borderId="14" xfId="0" applyBorder="1" applyProtection="1"/>
    <xf numFmtId="0" fontId="0" fillId="18" borderId="0" xfId="0" applyFill="1" applyBorder="1" applyAlignment="1" applyProtection="1">
      <alignment horizontal="right"/>
    </xf>
    <xf numFmtId="0" fontId="0" fillId="5" borderId="37" xfId="0" applyFill="1" applyBorder="1" applyProtection="1"/>
    <xf numFmtId="0" fontId="0" fillId="0" borderId="27" xfId="0" applyBorder="1" applyProtection="1"/>
    <xf numFmtId="0" fontId="0" fillId="0" borderId="0" xfId="0" applyBorder="1" applyProtection="1"/>
    <xf numFmtId="0" fontId="0" fillId="0" borderId="42" xfId="0" applyBorder="1" applyProtection="1"/>
    <xf numFmtId="165" fontId="0" fillId="0" borderId="15" xfId="0" applyNumberFormat="1" applyBorder="1" applyAlignment="1" applyProtection="1"/>
    <xf numFmtId="165" fontId="0" fillId="0" borderId="42" xfId="0" applyNumberFormat="1" applyBorder="1" applyAlignment="1"/>
    <xf numFmtId="0" fontId="0" fillId="0" borderId="6" xfId="0" applyBorder="1" applyAlignment="1">
      <alignment horizontal="center"/>
    </xf>
    <xf numFmtId="0" fontId="10" fillId="0" borderId="6" xfId="0" applyFont="1" applyFill="1" applyBorder="1"/>
    <xf numFmtId="0" fontId="11" fillId="6" borderId="11" xfId="0" applyFont="1" applyFill="1" applyBorder="1" applyAlignment="1">
      <alignment horizontal="center" wrapText="1"/>
    </xf>
    <xf numFmtId="0" fontId="0" fillId="0" borderId="11" xfId="0" applyBorder="1"/>
    <xf numFmtId="0" fontId="2" fillId="18" borderId="47" xfId="0" applyFont="1" applyFill="1" applyBorder="1" applyAlignment="1" applyProtection="1">
      <alignment horizontal="centerContinuous" vertical="top"/>
      <protection locked="0"/>
    </xf>
    <xf numFmtId="0" fontId="1" fillId="4" borderId="45" xfId="0" applyFont="1" applyFill="1" applyBorder="1" applyAlignment="1">
      <alignment horizontal="center" vertical="center" wrapText="1"/>
    </xf>
    <xf numFmtId="0" fontId="0" fillId="18" borderId="34" xfId="0" applyFill="1" applyBorder="1"/>
    <xf numFmtId="0" fontId="0" fillId="18" borderId="0" xfId="0" applyFill="1" applyBorder="1" applyProtection="1"/>
    <xf numFmtId="0" fontId="0" fillId="18" borderId="48" xfId="0" applyFill="1" applyBorder="1" applyProtection="1"/>
    <xf numFmtId="0" fontId="0" fillId="18" borderId="42" xfId="0" applyFill="1" applyBorder="1" applyProtection="1"/>
    <xf numFmtId="0" fontId="0" fillId="18" borderId="39" xfId="0" applyFill="1" applyBorder="1" applyProtection="1"/>
    <xf numFmtId="0" fontId="0" fillId="18" borderId="46" xfId="0" applyFill="1" applyBorder="1" applyProtection="1"/>
    <xf numFmtId="0" fontId="0" fillId="18" borderId="19" xfId="0" applyFill="1" applyBorder="1" applyProtection="1"/>
    <xf numFmtId="0" fontId="0" fillId="18" borderId="4" xfId="0" applyFill="1" applyBorder="1" applyProtection="1"/>
    <xf numFmtId="0" fontId="0" fillId="18" borderId="27" xfId="0" applyFill="1" applyBorder="1" applyAlignment="1" applyProtection="1">
      <alignment horizontal="right"/>
    </xf>
    <xf numFmtId="14" fontId="0" fillId="18" borderId="26" xfId="0" applyNumberFormat="1" applyFill="1" applyBorder="1" applyProtection="1"/>
    <xf numFmtId="0" fontId="0" fillId="18" borderId="34" xfId="0" applyFill="1" applyBorder="1" applyProtection="1"/>
    <xf numFmtId="0" fontId="0" fillId="18" borderId="34" xfId="0" applyFill="1" applyBorder="1" applyAlignment="1" applyProtection="1">
      <alignment horizontal="right"/>
    </xf>
    <xf numFmtId="14" fontId="0" fillId="18" borderId="34" xfId="0" applyNumberFormat="1" applyFill="1" applyBorder="1" applyAlignment="1">
      <alignment horizontal="center"/>
    </xf>
    <xf numFmtId="0" fontId="0" fillId="0" borderId="5" xfId="0" applyNumberFormat="1" applyBorder="1" applyAlignment="1" applyProtection="1">
      <protection locked="0"/>
    </xf>
    <xf numFmtId="49" fontId="0" fillId="0" borderId="0" xfId="0" applyNumberFormat="1"/>
    <xf numFmtId="14" fontId="0" fillId="0" borderId="11" xfId="0" applyNumberFormat="1" applyBorder="1" applyProtection="1">
      <protection locked="0"/>
    </xf>
    <xf numFmtId="4" fontId="0" fillId="0" borderId="36" xfId="0" applyNumberFormat="1" applyBorder="1" applyAlignment="1" applyProtection="1">
      <protection locked="0"/>
    </xf>
    <xf numFmtId="4" fontId="0" fillId="0" borderId="11" xfId="0" applyNumberFormat="1" applyBorder="1" applyAlignment="1" applyProtection="1">
      <protection locked="0"/>
    </xf>
    <xf numFmtId="165" fontId="6" fillId="0" borderId="39" xfId="0" applyNumberFormat="1" applyFont="1" applyBorder="1" applyAlignment="1" applyProtection="1"/>
    <xf numFmtId="166" fontId="12" fillId="0" borderId="9" xfId="1" applyNumberFormat="1" applyFont="1" applyBorder="1" applyAlignment="1" applyProtection="1">
      <alignment horizontal="center"/>
    </xf>
    <xf numFmtId="0" fontId="13" fillId="0" borderId="27" xfId="0" applyFont="1" applyBorder="1" applyAlignment="1" applyProtection="1">
      <alignment vertical="center"/>
    </xf>
    <xf numFmtId="0" fontId="13" fillId="0" borderId="27" xfId="0" applyFont="1" applyBorder="1" applyAlignment="1" applyProtection="1">
      <alignment horizontal="right" vertical="center"/>
    </xf>
    <xf numFmtId="0" fontId="14" fillId="2" borderId="32" xfId="0" applyFont="1" applyFill="1" applyBorder="1" applyAlignment="1" applyProtection="1">
      <alignment horizontal="center" wrapText="1"/>
    </xf>
    <xf numFmtId="0" fontId="13" fillId="0" borderId="0" xfId="0" applyFont="1"/>
    <xf numFmtId="0" fontId="13" fillId="0" borderId="34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/>
    </xf>
    <xf numFmtId="0" fontId="14" fillId="2" borderId="30" xfId="0" applyFont="1" applyFill="1" applyBorder="1" applyAlignment="1">
      <alignment horizontal="right" wrapText="1"/>
    </xf>
    <xf numFmtId="0" fontId="14" fillId="2" borderId="30" xfId="0" applyFont="1" applyFill="1" applyBorder="1" applyAlignment="1">
      <alignment horizontal="center" wrapText="1"/>
    </xf>
    <xf numFmtId="0" fontId="14" fillId="2" borderId="31" xfId="0" applyFont="1" applyFill="1" applyBorder="1" applyAlignment="1">
      <alignment horizontal="center" wrapText="1"/>
    </xf>
    <xf numFmtId="0" fontId="13" fillId="0" borderId="11" xfId="0" applyFont="1" applyBorder="1"/>
    <xf numFmtId="0" fontId="13" fillId="0" borderId="26" xfId="0" applyFont="1" applyBorder="1" applyAlignment="1" applyProtection="1">
      <alignment horizontal="right"/>
    </xf>
    <xf numFmtId="0" fontId="13" fillId="0" borderId="27" xfId="0" applyFont="1" applyBorder="1" applyAlignment="1" applyProtection="1">
      <alignment horizontal="right"/>
    </xf>
    <xf numFmtId="0" fontId="13" fillId="0" borderId="27" xfId="0" applyFont="1" applyBorder="1" applyAlignment="1" applyProtection="1">
      <alignment horizontal="centerContinuous"/>
    </xf>
    <xf numFmtId="0" fontId="13" fillId="0" borderId="26" xfId="0" applyFont="1" applyBorder="1" applyAlignment="1" applyProtection="1">
      <alignment horizontal="right" vertical="center"/>
    </xf>
    <xf numFmtId="14" fontId="13" fillId="0" borderId="28" xfId="0" applyNumberFormat="1" applyFont="1" applyBorder="1" applyAlignment="1" applyProtection="1">
      <alignment vertical="center"/>
    </xf>
    <xf numFmtId="0" fontId="13" fillId="0" borderId="10" xfId="0" applyFont="1" applyBorder="1"/>
    <xf numFmtId="0" fontId="13" fillId="0" borderId="29" xfId="0" applyFont="1" applyBorder="1"/>
    <xf numFmtId="14" fontId="0" fillId="0" borderId="0" xfId="0" applyNumberFormat="1"/>
    <xf numFmtId="14" fontId="13" fillId="0" borderId="11" xfId="0" applyNumberFormat="1" applyFont="1" applyBorder="1"/>
    <xf numFmtId="40" fontId="13" fillId="0" borderId="11" xfId="0" applyNumberFormat="1" applyFont="1" applyBorder="1"/>
    <xf numFmtId="0" fontId="1" fillId="2" borderId="49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50" xfId="0" applyFont="1" applyFill="1" applyBorder="1" applyAlignment="1" applyProtection="1">
      <alignment horizontal="center" wrapText="1"/>
      <protection locked="0"/>
    </xf>
    <xf numFmtId="0" fontId="1" fillId="2" borderId="38" xfId="0" applyFont="1" applyFill="1" applyBorder="1" applyAlignment="1" applyProtection="1">
      <alignment horizontal="center" wrapText="1"/>
      <protection locked="0"/>
    </xf>
    <xf numFmtId="0" fontId="1" fillId="2" borderId="51" xfId="0" applyFont="1" applyFill="1" applyBorder="1" applyAlignment="1" applyProtection="1">
      <alignment horizontal="center" wrapText="1"/>
    </xf>
    <xf numFmtId="0" fontId="1" fillId="2" borderId="40" xfId="0" applyFont="1" applyFill="1" applyBorder="1" applyAlignment="1" applyProtection="1">
      <alignment horizontal="center" wrapText="1"/>
      <protection locked="0"/>
    </xf>
    <xf numFmtId="0" fontId="1" fillId="2" borderId="39" xfId="0" applyFont="1" applyFill="1" applyBorder="1" applyAlignment="1" applyProtection="1">
      <alignment horizontal="center" wrapText="1"/>
    </xf>
    <xf numFmtId="0" fontId="1" fillId="2" borderId="39" xfId="0" applyFont="1" applyFill="1" applyBorder="1" applyAlignment="1">
      <alignment horizontal="center" wrapText="1"/>
    </xf>
    <xf numFmtId="0" fontId="2" fillId="0" borderId="11" xfId="0" applyFont="1" applyBorder="1" applyAlignment="1" applyProtection="1">
      <alignment wrapText="1"/>
    </xf>
    <xf numFmtId="0" fontId="2" fillId="0" borderId="11" xfId="0" applyFont="1" applyBorder="1" applyAlignment="1" applyProtection="1"/>
    <xf numFmtId="0" fontId="2" fillId="0" borderId="11" xfId="0" applyFont="1" applyBorder="1" applyAlignment="1" applyProtection="1">
      <alignment horizontal="right"/>
    </xf>
    <xf numFmtId="14" fontId="2" fillId="0" borderId="11" xfId="0" applyNumberFormat="1" applyFont="1" applyBorder="1" applyAlignment="1" applyProtection="1"/>
    <xf numFmtId="14" fontId="2" fillId="0" borderId="11" xfId="0" applyNumberFormat="1" applyFont="1" applyBorder="1" applyAlignment="1" applyProtection="1">
      <protection locked="0"/>
    </xf>
    <xf numFmtId="0" fontId="2" fillId="0" borderId="35" xfId="0" applyFont="1" applyFill="1" applyBorder="1" applyAlignment="1" applyProtection="1">
      <alignment horizontal="centerContinuous" vertical="top"/>
      <protection locked="0"/>
    </xf>
    <xf numFmtId="0" fontId="2" fillId="0" borderId="36" xfId="0" applyFont="1" applyBorder="1" applyAlignment="1" applyProtection="1">
      <alignment horizontal="centerContinuous"/>
    </xf>
    <xf numFmtId="0" fontId="2" fillId="0" borderId="36" xfId="0" applyFont="1" applyFill="1" applyBorder="1" applyAlignment="1" applyProtection="1">
      <alignment horizontal="centerContinuous" vertical="top"/>
      <protection locked="0"/>
    </xf>
    <xf numFmtId="0" fontId="0" fillId="0" borderId="36" xfId="0" applyBorder="1" applyAlignment="1" applyProtection="1">
      <protection locked="0"/>
    </xf>
    <xf numFmtId="0" fontId="0" fillId="0" borderId="36" xfId="0" applyBorder="1" applyAlignment="1" applyProtection="1"/>
    <xf numFmtId="0" fontId="0" fillId="0" borderId="37" xfId="0" applyBorder="1" applyAlignment="1"/>
    <xf numFmtId="0" fontId="2" fillId="0" borderId="10" xfId="0" applyFont="1" applyFill="1" applyBorder="1" applyAlignment="1" applyProtection="1">
      <alignment horizontal="centerContinuous"/>
      <protection locked="0"/>
    </xf>
    <xf numFmtId="0" fontId="2" fillId="0" borderId="29" xfId="0" applyFont="1" applyBorder="1" applyAlignment="1" applyProtection="1">
      <protection locked="0" hidden="1"/>
    </xf>
    <xf numFmtId="0" fontId="8" fillId="0" borderId="14" xfId="0" applyFont="1" applyFill="1" applyBorder="1" applyAlignment="1">
      <alignment horizontal="right" wrapText="1"/>
    </xf>
    <xf numFmtId="0" fontId="15" fillId="0" borderId="15" xfId="0" applyFont="1" applyFill="1" applyBorder="1" applyAlignment="1" applyProtection="1">
      <alignment horizontal="center" wrapText="1"/>
      <protection locked="0"/>
    </xf>
    <xf numFmtId="0" fontId="1" fillId="0" borderId="15" xfId="0" applyFont="1" applyFill="1" applyBorder="1" applyAlignment="1">
      <alignment horizontal="center" wrapText="1"/>
    </xf>
    <xf numFmtId="0" fontId="1" fillId="0" borderId="15" xfId="0" applyFont="1" applyFill="1" applyBorder="1" applyAlignment="1" applyProtection="1">
      <alignment horizontal="center" wrapText="1"/>
      <protection locked="0"/>
    </xf>
    <xf numFmtId="0" fontId="1" fillId="0" borderId="15" xfId="0" applyFont="1" applyFill="1" applyBorder="1" applyAlignment="1" applyProtection="1">
      <alignment horizontal="center" wrapText="1"/>
    </xf>
    <xf numFmtId="0" fontId="1" fillId="0" borderId="17" xfId="0" applyFont="1" applyFill="1" applyBorder="1" applyAlignment="1">
      <alignment horizontal="center" wrapText="1"/>
    </xf>
    <xf numFmtId="0" fontId="0" fillId="0" borderId="6" xfId="0" applyBorder="1"/>
    <xf numFmtId="0" fontId="11" fillId="6" borderId="6" xfId="0" applyFont="1" applyFill="1" applyBorder="1" applyAlignment="1">
      <alignment horizontal="center"/>
    </xf>
    <xf numFmtId="0" fontId="10" fillId="19" borderId="11" xfId="0" applyFont="1" applyFill="1" applyBorder="1"/>
    <xf numFmtId="0" fontId="0" fillId="19" borderId="0" xfId="0" applyFill="1"/>
    <xf numFmtId="0" fontId="10" fillId="20" borderId="11" xfId="0" applyFont="1" applyFill="1" applyBorder="1"/>
    <xf numFmtId="0" fontId="0" fillId="20" borderId="0" xfId="0" applyFill="1"/>
    <xf numFmtId="0" fontId="13" fillId="0" borderId="5" xfId="0" applyFont="1" applyBorder="1"/>
    <xf numFmtId="0" fontId="13" fillId="0" borderId="6" xfId="0" applyFont="1" applyBorder="1"/>
    <xf numFmtId="0" fontId="13" fillId="0" borderId="8" xfId="0" applyFont="1" applyBorder="1"/>
    <xf numFmtId="14" fontId="13" fillId="0" borderId="6" xfId="0" applyNumberFormat="1" applyFont="1" applyBorder="1"/>
    <xf numFmtId="40" fontId="13" fillId="0" borderId="6" xfId="0" applyNumberFormat="1" applyFont="1" applyBorder="1"/>
    <xf numFmtId="0" fontId="16" fillId="0" borderId="52" xfId="0" applyFont="1" applyBorder="1"/>
    <xf numFmtId="0" fontId="16" fillId="0" borderId="53" xfId="0" applyFont="1" applyBorder="1"/>
    <xf numFmtId="0" fontId="16" fillId="0" borderId="44" xfId="0" applyFont="1" applyBorder="1"/>
    <xf numFmtId="14" fontId="16" fillId="0" borderId="53" xfId="0" applyNumberFormat="1" applyFont="1" applyBorder="1"/>
    <xf numFmtId="40" fontId="16" fillId="0" borderId="53" xfId="0" applyNumberFormat="1" applyFont="1" applyBorder="1"/>
    <xf numFmtId="10" fontId="13" fillId="0" borderId="29" xfId="2" applyNumberFormat="1" applyFont="1" applyBorder="1"/>
    <xf numFmtId="10" fontId="16" fillId="0" borderId="44" xfId="0" applyNumberFormat="1" applyFont="1" applyBorder="1"/>
    <xf numFmtId="0" fontId="13" fillId="0" borderId="36" xfId="0" applyFont="1" applyBorder="1"/>
    <xf numFmtId="10" fontId="13" fillId="0" borderId="37" xfId="2" applyNumberFormat="1" applyFont="1" applyBorder="1"/>
    <xf numFmtId="0" fontId="13" fillId="0" borderId="37" xfId="0" applyFont="1" applyBorder="1"/>
    <xf numFmtId="14" fontId="13" fillId="0" borderId="36" xfId="0" applyNumberFormat="1" applyFont="1" applyBorder="1"/>
    <xf numFmtId="40" fontId="13" fillId="0" borderId="36" xfId="0" applyNumberFormat="1" applyFont="1" applyBorder="1"/>
    <xf numFmtId="0" fontId="13" fillId="0" borderId="52" xfId="0" applyFont="1" applyBorder="1"/>
    <xf numFmtId="0" fontId="13" fillId="0" borderId="53" xfId="0" applyFont="1" applyBorder="1"/>
    <xf numFmtId="10" fontId="13" fillId="0" borderId="44" xfId="0" applyNumberFormat="1" applyFont="1" applyBorder="1"/>
    <xf numFmtId="0" fontId="13" fillId="0" borderId="44" xfId="0" applyFont="1" applyBorder="1"/>
    <xf numFmtId="14" fontId="13" fillId="0" borderId="53" xfId="0" applyNumberFormat="1" applyFont="1" applyBorder="1"/>
    <xf numFmtId="40" fontId="13" fillId="0" borderId="53" xfId="0" applyNumberFormat="1" applyFont="1" applyBorder="1"/>
    <xf numFmtId="0" fontId="16" fillId="0" borderId="26" xfId="0" applyFont="1" applyBorder="1" applyAlignment="1" applyProtection="1">
      <alignment horizontal="right" vertical="center"/>
    </xf>
    <xf numFmtId="0" fontId="16" fillId="0" borderId="35" xfId="0" applyFont="1" applyBorder="1"/>
    <xf numFmtId="165" fontId="0" fillId="21" borderId="11" xfId="0" applyNumberFormat="1" applyFill="1" applyBorder="1" applyAlignment="1" applyProtection="1"/>
    <xf numFmtId="165" fontId="0" fillId="21" borderId="8" xfId="0" applyNumberFormat="1" applyFill="1" applyBorder="1" applyAlignment="1" applyProtection="1">
      <protection locked="0"/>
    </xf>
    <xf numFmtId="165" fontId="0" fillId="21" borderId="8" xfId="0" applyNumberFormat="1" applyFill="1" applyBorder="1" applyAlignment="1" applyProtection="1">
      <alignment horizontal="centerContinuous" vertical="top"/>
      <protection locked="0"/>
    </xf>
    <xf numFmtId="166" fontId="17" fillId="21" borderId="9" xfId="1" applyNumberFormat="1" applyFont="1" applyFill="1" applyBorder="1" applyAlignment="1" applyProtection="1">
      <alignment horizontal="centerContinuous"/>
    </xf>
    <xf numFmtId="0" fontId="0" fillId="21" borderId="13" xfId="0" applyFill="1" applyBorder="1" applyAlignment="1" applyProtection="1">
      <alignment horizontal="centerContinuous" wrapText="1"/>
      <protection locked="0"/>
    </xf>
  </cellXfs>
  <cellStyles count="3">
    <cellStyle name="Comma" xfId="1" builtinId="3"/>
    <cellStyle name="Normal" xfId="0" builtinId="0"/>
    <cellStyle name="Percent" xfId="2" builtinId="5"/>
  </cellStyles>
  <dxfs count="6">
    <dxf>
      <fill>
        <patternFill patternType="solid">
          <fgColor rgb="FFD0DCC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668EFF"/>
      <color rgb="FF6666FF"/>
      <color rgb="FFFFFFCC"/>
      <color rgb="FF356081"/>
      <color rgb="FF5E829B"/>
      <color rgb="FF00B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25</xdr:row>
      <xdr:rowOff>47625</xdr:rowOff>
    </xdr:from>
    <xdr:to>
      <xdr:col>7</xdr:col>
      <xdr:colOff>379009</xdr:colOff>
      <xdr:row>38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6477000"/>
          <a:ext cx="2550709" cy="32480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T1:V1048576" totalsRowShown="0" headerRowBorderDxfId="2" tableBorderDxfId="1">
  <autoFilter ref="T1:V1048576"/>
  <sortState ref="T2:V1048576">
    <sortCondition sortBy="cellColor" ref="U1:U1048576" dxfId="0"/>
  </sortState>
  <tableColumns count="3">
    <tableColumn id="1" name="Column1"/>
    <tableColumn id="2" name="Parish"/>
    <tableColumn id="3" name="Column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Badge">
  <a:themeElements>
    <a:clrScheme name="Badge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Badge">
      <a:majorFont>
        <a:latin typeface="Impact" panose="020B0806030902050204"/>
        <a:ea typeface=""/>
        <a:cs typeface=""/>
      </a:majorFont>
      <a:minorFont>
        <a:latin typeface="Gill Sans MT" panose="020B0502020104020203"/>
        <a:ea typeface=""/>
        <a:cs typeface=""/>
      </a:minorFont>
    </a:fontScheme>
    <a:fmtScheme name="Badg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"/>
  <sheetViews>
    <sheetView topLeftCell="A13" workbookViewId="0">
      <selection activeCell="E14" sqref="E14"/>
    </sheetView>
  </sheetViews>
  <sheetFormatPr defaultRowHeight="19.5" x14ac:dyDescent="0.4"/>
  <sheetData>
    <row r="1" spans="1:2" x14ac:dyDescent="0.4">
      <c r="A1" t="s">
        <v>166</v>
      </c>
    </row>
    <row r="3" spans="1:2" x14ac:dyDescent="0.4">
      <c r="A3" t="s">
        <v>167</v>
      </c>
      <c r="B3" t="s">
        <v>168</v>
      </c>
    </row>
    <row r="5" spans="1:2" x14ac:dyDescent="0.4">
      <c r="A5" t="s">
        <v>375</v>
      </c>
    </row>
    <row r="6" spans="1:2" x14ac:dyDescent="0.4">
      <c r="A6" t="s">
        <v>376</v>
      </c>
    </row>
    <row r="9" spans="1:2" x14ac:dyDescent="0.4">
      <c r="A9" t="s">
        <v>281</v>
      </c>
    </row>
    <row r="10" spans="1:2" x14ac:dyDescent="0.4">
      <c r="A10" t="s">
        <v>280</v>
      </c>
    </row>
    <row r="11" spans="1:2" x14ac:dyDescent="0.4">
      <c r="A11" t="s">
        <v>278</v>
      </c>
    </row>
    <row r="13" spans="1:2" x14ac:dyDescent="0.4">
      <c r="A13" t="s">
        <v>377</v>
      </c>
    </row>
    <row r="14" spans="1:2" x14ac:dyDescent="0.4">
      <c r="A14" t="s">
        <v>378</v>
      </c>
    </row>
    <row r="15" spans="1:2" x14ac:dyDescent="0.4">
      <c r="B15" t="s">
        <v>379</v>
      </c>
    </row>
    <row r="17" spans="1:1" x14ac:dyDescent="0.4">
      <c r="A17" t="s">
        <v>279</v>
      </c>
    </row>
    <row r="19" spans="1:1" x14ac:dyDescent="0.4">
      <c r="A19" t="s">
        <v>282</v>
      </c>
    </row>
    <row r="20" spans="1:1" x14ac:dyDescent="0.4">
      <c r="A20" t="s">
        <v>283</v>
      </c>
    </row>
    <row r="21" spans="1:1" x14ac:dyDescent="0.4">
      <c r="A21" t="s">
        <v>284</v>
      </c>
    </row>
    <row r="23" spans="1:1" x14ac:dyDescent="0.4">
      <c r="A23" t="s">
        <v>285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931"/>
  <sheetViews>
    <sheetView workbookViewId="0">
      <selection activeCell="A10" sqref="A10"/>
    </sheetView>
  </sheetViews>
  <sheetFormatPr defaultRowHeight="19.5" x14ac:dyDescent="0.4"/>
  <cols>
    <col min="1" max="1" width="23.5" bestFit="1" customWidth="1"/>
    <col min="2" max="2" width="11.375" customWidth="1"/>
    <col min="3" max="3" width="2.625" customWidth="1"/>
    <col min="4" max="4" width="9.625" customWidth="1"/>
    <col min="5" max="5" width="13.5" bestFit="1" customWidth="1"/>
    <col min="6" max="6" width="2.625" customWidth="1"/>
    <col min="7" max="7" width="8.5" bestFit="1" customWidth="1"/>
    <col min="8" max="8" width="8.5" customWidth="1"/>
    <col min="9" max="9" width="2.625" customWidth="1"/>
    <col min="11" max="11" width="11.875" customWidth="1"/>
    <col min="12" max="12" width="2.625" customWidth="1"/>
    <col min="13" max="13" width="23.75" style="89" bestFit="1" customWidth="1"/>
    <col min="14" max="14" width="2.625" customWidth="1"/>
    <col min="15" max="15" width="27.375" bestFit="1" customWidth="1"/>
    <col min="16" max="16" width="2.875" bestFit="1" customWidth="1"/>
    <col min="17" max="17" width="17.625" bestFit="1" customWidth="1"/>
    <col min="18" max="18" width="17.625" customWidth="1"/>
    <col min="19" max="19" width="2.625" customWidth="1"/>
    <col min="20" max="20" width="11.25" customWidth="1"/>
    <col min="21" max="21" width="17.625" bestFit="1" customWidth="1"/>
    <col min="22" max="22" width="11.25" customWidth="1"/>
    <col min="26" max="26" width="11.625" bestFit="1" customWidth="1"/>
  </cols>
  <sheetData>
    <row r="1" spans="1:27" ht="52.5" x14ac:dyDescent="0.4">
      <c r="A1" s="140" t="s">
        <v>0</v>
      </c>
      <c r="B1" s="140" t="s">
        <v>187</v>
      </c>
      <c r="C1" s="140"/>
      <c r="D1" s="140" t="s">
        <v>56</v>
      </c>
      <c r="E1" s="140" t="s">
        <v>4</v>
      </c>
      <c r="F1" s="140"/>
      <c r="G1" s="140" t="s">
        <v>1</v>
      </c>
      <c r="H1" s="140"/>
      <c r="I1" s="140"/>
      <c r="J1" s="140" t="s">
        <v>22</v>
      </c>
      <c r="K1" s="140" t="s">
        <v>187</v>
      </c>
      <c r="L1" s="140"/>
      <c r="M1" s="83" t="s">
        <v>57</v>
      </c>
      <c r="N1" s="140"/>
      <c r="O1" s="83" t="s">
        <v>58</v>
      </c>
      <c r="P1" s="83"/>
      <c r="Q1" s="83" t="s">
        <v>164</v>
      </c>
      <c r="R1" s="140" t="s">
        <v>170</v>
      </c>
      <c r="S1" s="140"/>
      <c r="T1" s="211" t="s">
        <v>334</v>
      </c>
      <c r="U1" s="212" t="s">
        <v>97</v>
      </c>
      <c r="V1" s="211" t="s">
        <v>335</v>
      </c>
      <c r="W1" s="141" t="s">
        <v>178</v>
      </c>
      <c r="X1" s="141" t="s">
        <v>179</v>
      </c>
      <c r="Z1" t="s">
        <v>287</v>
      </c>
      <c r="AA1" s="50" t="s">
        <v>288</v>
      </c>
    </row>
    <row r="2" spans="1:27" x14ac:dyDescent="0.4">
      <c r="A2" t="s">
        <v>189</v>
      </c>
      <c r="B2" t="s">
        <v>190</v>
      </c>
      <c r="D2" t="s">
        <v>55</v>
      </c>
      <c r="E2" t="s">
        <v>12</v>
      </c>
      <c r="G2">
        <v>2021</v>
      </c>
      <c r="H2" s="158" t="s">
        <v>195</v>
      </c>
      <c r="J2" t="s">
        <v>26</v>
      </c>
      <c r="K2" t="s">
        <v>26</v>
      </c>
      <c r="M2" s="138"/>
      <c r="O2" s="139" t="s">
        <v>59</v>
      </c>
      <c r="P2" s="138">
        <v>1</v>
      </c>
      <c r="Q2" s="139" t="s">
        <v>59</v>
      </c>
      <c r="R2" s="139" t="s">
        <v>290</v>
      </c>
      <c r="T2">
        <v>33</v>
      </c>
      <c r="U2" s="102" t="s">
        <v>131</v>
      </c>
      <c r="V2" t="s">
        <v>250</v>
      </c>
      <c r="W2" t="s">
        <v>171</v>
      </c>
      <c r="X2" t="s">
        <v>176</v>
      </c>
      <c r="Z2" s="181">
        <v>43380</v>
      </c>
      <c r="AA2">
        <v>1</v>
      </c>
    </row>
    <row r="3" spans="1:27" x14ac:dyDescent="0.4">
      <c r="A3" t="s">
        <v>11</v>
      </c>
      <c r="B3" t="s">
        <v>191</v>
      </c>
      <c r="D3" t="s">
        <v>53</v>
      </c>
      <c r="E3" t="s">
        <v>374</v>
      </c>
      <c r="G3">
        <v>2022</v>
      </c>
      <c r="H3" s="158" t="s">
        <v>196</v>
      </c>
      <c r="J3" t="s">
        <v>30</v>
      </c>
      <c r="K3" t="s">
        <v>182</v>
      </c>
      <c r="M3" s="84" t="s">
        <v>350</v>
      </c>
      <c r="O3" s="85" t="s">
        <v>60</v>
      </c>
      <c r="P3" s="84">
        <v>2</v>
      </c>
      <c r="Q3" s="85" t="s">
        <v>60</v>
      </c>
      <c r="R3" s="85" t="s">
        <v>291</v>
      </c>
      <c r="T3">
        <v>42</v>
      </c>
      <c r="U3" s="102" t="s">
        <v>140</v>
      </c>
      <c r="V3" t="s">
        <v>241</v>
      </c>
      <c r="W3" t="s">
        <v>172</v>
      </c>
      <c r="X3" t="s">
        <v>177</v>
      </c>
      <c r="Z3" s="181">
        <v>43387</v>
      </c>
      <c r="AA3">
        <v>2</v>
      </c>
    </row>
    <row r="4" spans="1:27" x14ac:dyDescent="0.4">
      <c r="A4" t="s">
        <v>14</v>
      </c>
      <c r="B4" t="s">
        <v>192</v>
      </c>
      <c r="D4" t="s">
        <v>54</v>
      </c>
      <c r="G4">
        <v>2023</v>
      </c>
      <c r="H4" s="158" t="s">
        <v>373</v>
      </c>
      <c r="J4" t="s">
        <v>34</v>
      </c>
      <c r="K4" t="s">
        <v>186</v>
      </c>
      <c r="M4" s="84" t="s">
        <v>337</v>
      </c>
      <c r="O4" s="85" t="s">
        <v>61</v>
      </c>
      <c r="P4" s="84">
        <v>3</v>
      </c>
      <c r="Q4" s="91" t="s">
        <v>61</v>
      </c>
      <c r="R4" s="91" t="s">
        <v>292</v>
      </c>
      <c r="T4">
        <v>34</v>
      </c>
      <c r="U4" s="103" t="s">
        <v>132</v>
      </c>
      <c r="V4" t="s">
        <v>249</v>
      </c>
      <c r="W4" t="s">
        <v>173</v>
      </c>
      <c r="X4" t="s">
        <v>174</v>
      </c>
      <c r="Z4" s="181">
        <v>43394</v>
      </c>
      <c r="AA4">
        <v>3</v>
      </c>
    </row>
    <row r="5" spans="1:27" x14ac:dyDescent="0.4">
      <c r="A5" t="s">
        <v>15</v>
      </c>
      <c r="B5" t="s">
        <v>193</v>
      </c>
      <c r="G5">
        <v>2024</v>
      </c>
      <c r="H5" s="158" t="s">
        <v>372</v>
      </c>
      <c r="J5" t="s">
        <v>24</v>
      </c>
      <c r="K5" t="s">
        <v>181</v>
      </c>
      <c r="M5" s="84" t="s">
        <v>338</v>
      </c>
      <c r="O5" s="86" t="s">
        <v>62</v>
      </c>
      <c r="P5" s="84">
        <v>4</v>
      </c>
      <c r="Q5" s="85" t="s">
        <v>91</v>
      </c>
      <c r="R5" s="85" t="s">
        <v>293</v>
      </c>
      <c r="T5">
        <v>56</v>
      </c>
      <c r="U5" s="103" t="s">
        <v>154</v>
      </c>
      <c r="V5" t="s">
        <v>199</v>
      </c>
      <c r="W5" t="s">
        <v>10</v>
      </c>
      <c r="X5" t="s">
        <v>175</v>
      </c>
      <c r="Z5" s="181">
        <v>43401</v>
      </c>
      <c r="AA5">
        <v>4</v>
      </c>
    </row>
    <row r="6" spans="1:27" x14ac:dyDescent="0.4">
      <c r="A6" t="s">
        <v>13</v>
      </c>
      <c r="B6" t="s">
        <v>194</v>
      </c>
      <c r="J6" t="s">
        <v>23</v>
      </c>
      <c r="K6" t="s">
        <v>180</v>
      </c>
      <c r="M6" s="84" t="s">
        <v>352</v>
      </c>
      <c r="O6" s="85" t="s">
        <v>63</v>
      </c>
      <c r="P6" s="84">
        <v>5</v>
      </c>
      <c r="Q6" s="85" t="s">
        <v>62</v>
      </c>
      <c r="R6" s="85" t="s">
        <v>294</v>
      </c>
      <c r="T6">
        <v>40</v>
      </c>
      <c r="U6" s="108" t="s">
        <v>138</v>
      </c>
      <c r="V6" t="s">
        <v>243</v>
      </c>
      <c r="Z6" s="181">
        <v>43408</v>
      </c>
      <c r="AA6">
        <v>5</v>
      </c>
    </row>
    <row r="7" spans="1:27" x14ac:dyDescent="0.4">
      <c r="A7" t="s">
        <v>380</v>
      </c>
      <c r="J7" t="s">
        <v>29</v>
      </c>
      <c r="K7" t="s">
        <v>29</v>
      </c>
      <c r="M7" s="84" t="s">
        <v>341</v>
      </c>
      <c r="O7" s="86" t="s">
        <v>64</v>
      </c>
      <c r="P7" s="84">
        <v>6</v>
      </c>
      <c r="Q7" s="85" t="s">
        <v>63</v>
      </c>
      <c r="R7" s="85" t="s">
        <v>295</v>
      </c>
      <c r="T7">
        <v>36</v>
      </c>
      <c r="U7" s="106" t="s">
        <v>134</v>
      </c>
      <c r="V7" t="s">
        <v>247</v>
      </c>
      <c r="Z7" s="181">
        <v>43415</v>
      </c>
      <c r="AA7">
        <v>6</v>
      </c>
    </row>
    <row r="8" spans="1:27" x14ac:dyDescent="0.4">
      <c r="A8" t="s">
        <v>381</v>
      </c>
      <c r="J8" t="s">
        <v>28</v>
      </c>
      <c r="K8" t="s">
        <v>28</v>
      </c>
      <c r="M8" s="84" t="s">
        <v>342</v>
      </c>
      <c r="O8" s="85" t="s">
        <v>65</v>
      </c>
      <c r="P8" s="84">
        <v>7</v>
      </c>
      <c r="Q8" s="85" t="s">
        <v>64</v>
      </c>
      <c r="R8" s="85" t="s">
        <v>296</v>
      </c>
      <c r="T8">
        <v>11</v>
      </c>
      <c r="U8" s="96" t="s">
        <v>108</v>
      </c>
      <c r="V8" t="s">
        <v>272</v>
      </c>
      <c r="Z8" s="181">
        <v>43422</v>
      </c>
      <c r="AA8">
        <v>7</v>
      </c>
    </row>
    <row r="9" spans="1:27" x14ac:dyDescent="0.4">
      <c r="A9" t="s">
        <v>382</v>
      </c>
      <c r="J9" t="s">
        <v>25</v>
      </c>
      <c r="K9" t="s">
        <v>25</v>
      </c>
      <c r="M9" s="84" t="s">
        <v>366</v>
      </c>
      <c r="O9" s="86" t="s">
        <v>66</v>
      </c>
      <c r="P9" s="84">
        <v>8</v>
      </c>
      <c r="Q9" s="85" t="s">
        <v>65</v>
      </c>
      <c r="R9" s="85" t="s">
        <v>297</v>
      </c>
      <c r="T9">
        <v>13</v>
      </c>
      <c r="U9" s="96" t="s">
        <v>110</v>
      </c>
      <c r="V9" t="s">
        <v>270</v>
      </c>
      <c r="Z9" s="181">
        <v>43429</v>
      </c>
      <c r="AA9">
        <v>8</v>
      </c>
    </row>
    <row r="10" spans="1:27" x14ac:dyDescent="0.4">
      <c r="A10" t="s">
        <v>383</v>
      </c>
      <c r="J10" t="s">
        <v>27</v>
      </c>
      <c r="K10" t="s">
        <v>27</v>
      </c>
      <c r="M10" s="84" t="s">
        <v>367</v>
      </c>
      <c r="O10" s="86" t="s">
        <v>67</v>
      </c>
      <c r="P10" s="84">
        <v>9</v>
      </c>
      <c r="Q10" s="95" t="s">
        <v>66</v>
      </c>
      <c r="R10" s="95" t="s">
        <v>298</v>
      </c>
      <c r="T10">
        <v>15</v>
      </c>
      <c r="U10" s="96" t="s">
        <v>112</v>
      </c>
      <c r="V10" t="s">
        <v>268</v>
      </c>
      <c r="Z10" s="181">
        <v>43436</v>
      </c>
      <c r="AA10">
        <v>9</v>
      </c>
    </row>
    <row r="11" spans="1:27" x14ac:dyDescent="0.4">
      <c r="J11" t="s">
        <v>33</v>
      </c>
      <c r="K11" t="s">
        <v>185</v>
      </c>
      <c r="M11" s="84" t="s">
        <v>368</v>
      </c>
      <c r="O11" s="85" t="s">
        <v>68</v>
      </c>
      <c r="P11" s="84">
        <v>10</v>
      </c>
      <c r="Q11" s="85" t="s">
        <v>67</v>
      </c>
      <c r="R11" s="85" t="s">
        <v>299</v>
      </c>
      <c r="T11">
        <v>21</v>
      </c>
      <c r="U11" s="96" t="s">
        <v>119</v>
      </c>
      <c r="V11" t="s">
        <v>262</v>
      </c>
      <c r="Z11" s="181">
        <v>43443</v>
      </c>
      <c r="AA11">
        <v>10</v>
      </c>
    </row>
    <row r="12" spans="1:27" x14ac:dyDescent="0.4">
      <c r="J12" t="s">
        <v>32</v>
      </c>
      <c r="K12" t="s">
        <v>184</v>
      </c>
      <c r="M12" s="84" t="s">
        <v>369</v>
      </c>
      <c r="O12" s="86" t="s">
        <v>69</v>
      </c>
      <c r="P12" s="84">
        <v>11</v>
      </c>
      <c r="Q12" s="85" t="s">
        <v>92</v>
      </c>
      <c r="R12" s="85" t="s">
        <v>300</v>
      </c>
      <c r="T12">
        <v>22</v>
      </c>
      <c r="U12" s="96" t="s">
        <v>120</v>
      </c>
      <c r="V12" t="s">
        <v>261</v>
      </c>
      <c r="Z12" s="181">
        <v>43450</v>
      </c>
      <c r="AA12">
        <v>11</v>
      </c>
    </row>
    <row r="13" spans="1:27" x14ac:dyDescent="0.4">
      <c r="J13" t="s">
        <v>31</v>
      </c>
      <c r="K13" t="s">
        <v>183</v>
      </c>
      <c r="M13" s="84" t="s">
        <v>370</v>
      </c>
      <c r="O13" s="86" t="s">
        <v>70</v>
      </c>
      <c r="P13" s="84">
        <v>12</v>
      </c>
      <c r="Q13" s="97" t="s">
        <v>68</v>
      </c>
      <c r="R13" s="97" t="s">
        <v>301</v>
      </c>
      <c r="T13">
        <v>25</v>
      </c>
      <c r="U13" s="96" t="s">
        <v>123</v>
      </c>
      <c r="V13" t="s">
        <v>258</v>
      </c>
      <c r="Z13" s="181">
        <v>43457</v>
      </c>
      <c r="AA13">
        <v>12</v>
      </c>
    </row>
    <row r="14" spans="1:27" x14ac:dyDescent="0.4">
      <c r="M14" s="84" t="s">
        <v>371</v>
      </c>
      <c r="O14" s="85" t="s">
        <v>71</v>
      </c>
      <c r="P14" s="84">
        <v>13</v>
      </c>
      <c r="Q14" s="98" t="s">
        <v>69</v>
      </c>
      <c r="R14" s="98" t="s">
        <v>302</v>
      </c>
      <c r="T14">
        <v>30</v>
      </c>
      <c r="U14" s="96" t="s">
        <v>128</v>
      </c>
      <c r="V14" t="s">
        <v>253</v>
      </c>
      <c r="Z14" s="181">
        <v>43464</v>
      </c>
      <c r="AA14">
        <v>13</v>
      </c>
    </row>
    <row r="15" spans="1:27" x14ac:dyDescent="0.4">
      <c r="M15"/>
      <c r="O15" s="86" t="s">
        <v>72</v>
      </c>
      <c r="P15" s="84">
        <v>14</v>
      </c>
      <c r="Q15" s="85" t="s">
        <v>93</v>
      </c>
      <c r="R15" s="85" t="s">
        <v>303</v>
      </c>
      <c r="T15">
        <v>54</v>
      </c>
      <c r="U15" s="96" t="s">
        <v>152</v>
      </c>
      <c r="V15" t="s">
        <v>231</v>
      </c>
      <c r="Z15" s="181">
        <v>43471</v>
      </c>
      <c r="AA15">
        <v>14</v>
      </c>
    </row>
    <row r="16" spans="1:27" x14ac:dyDescent="0.4">
      <c r="A16" t="s">
        <v>188</v>
      </c>
      <c r="M16"/>
      <c r="O16" s="85" t="s">
        <v>73</v>
      </c>
      <c r="P16" s="84">
        <v>15</v>
      </c>
      <c r="Q16" s="85" t="s">
        <v>70</v>
      </c>
      <c r="R16" s="85" t="s">
        <v>304</v>
      </c>
      <c r="T16">
        <v>64</v>
      </c>
      <c r="U16" s="96" t="s">
        <v>162</v>
      </c>
      <c r="V16" t="s">
        <v>222</v>
      </c>
      <c r="Z16" s="181">
        <v>43478</v>
      </c>
      <c r="AA16">
        <v>15</v>
      </c>
    </row>
    <row r="17" spans="13:27" x14ac:dyDescent="0.4">
      <c r="M17"/>
      <c r="O17" s="85" t="s">
        <v>74</v>
      </c>
      <c r="P17" s="84">
        <v>16</v>
      </c>
      <c r="Q17" s="85" t="s">
        <v>71</v>
      </c>
      <c r="R17" s="85" t="s">
        <v>305</v>
      </c>
      <c r="T17">
        <v>7</v>
      </c>
      <c r="U17" s="94" t="s">
        <v>104</v>
      </c>
      <c r="V17" t="s">
        <v>275</v>
      </c>
      <c r="Z17" s="181">
        <v>43485</v>
      </c>
      <c r="AA17">
        <v>16</v>
      </c>
    </row>
    <row r="18" spans="13:27" x14ac:dyDescent="0.4">
      <c r="M18"/>
      <c r="O18" s="85" t="s">
        <v>75</v>
      </c>
      <c r="P18" s="84">
        <v>17</v>
      </c>
      <c r="Q18" s="85" t="s">
        <v>94</v>
      </c>
      <c r="R18" s="85" t="s">
        <v>202</v>
      </c>
      <c r="T18">
        <v>16</v>
      </c>
      <c r="U18" s="94" t="s">
        <v>113</v>
      </c>
      <c r="V18" t="s">
        <v>267</v>
      </c>
      <c r="Z18" s="181">
        <v>43492</v>
      </c>
      <c r="AA18">
        <v>17</v>
      </c>
    </row>
    <row r="19" spans="13:27" x14ac:dyDescent="0.4">
      <c r="M19"/>
      <c r="O19" s="85" t="s">
        <v>76</v>
      </c>
      <c r="P19" s="84">
        <v>18</v>
      </c>
      <c r="Q19" s="85" t="s">
        <v>72</v>
      </c>
      <c r="R19" s="85" t="s">
        <v>306</v>
      </c>
      <c r="T19">
        <v>41</v>
      </c>
      <c r="U19" s="94" t="s">
        <v>139</v>
      </c>
      <c r="V19" t="s">
        <v>242</v>
      </c>
      <c r="Z19" s="181">
        <v>43499</v>
      </c>
      <c r="AA19">
        <v>18</v>
      </c>
    </row>
    <row r="20" spans="13:27" x14ac:dyDescent="0.4">
      <c r="M20"/>
      <c r="O20" s="85" t="s">
        <v>77</v>
      </c>
      <c r="P20" s="84">
        <v>19</v>
      </c>
      <c r="Q20" s="85" t="s">
        <v>73</v>
      </c>
      <c r="R20" s="85" t="s">
        <v>307</v>
      </c>
      <c r="T20">
        <v>43</v>
      </c>
      <c r="U20" s="94" t="s">
        <v>141</v>
      </c>
      <c r="V20" t="s">
        <v>240</v>
      </c>
      <c r="Z20" s="181">
        <v>43506</v>
      </c>
      <c r="AA20">
        <v>19</v>
      </c>
    </row>
    <row r="21" spans="13:27" x14ac:dyDescent="0.4">
      <c r="M21"/>
      <c r="O21" s="85" t="s">
        <v>78</v>
      </c>
      <c r="P21" s="84">
        <v>20</v>
      </c>
      <c r="Q21" s="99" t="s">
        <v>74</v>
      </c>
      <c r="R21" s="99" t="s">
        <v>308</v>
      </c>
      <c r="T21">
        <v>5</v>
      </c>
      <c r="U21" s="93" t="s">
        <v>102</v>
      </c>
      <c r="V21" t="s">
        <v>277</v>
      </c>
      <c r="Z21" s="181">
        <v>43513</v>
      </c>
      <c r="AA21">
        <v>20</v>
      </c>
    </row>
    <row r="22" spans="13:27" x14ac:dyDescent="0.4">
      <c r="M22"/>
      <c r="O22" s="85" t="s">
        <v>79</v>
      </c>
      <c r="P22" s="84">
        <v>21</v>
      </c>
      <c r="Q22" s="85" t="s">
        <v>118</v>
      </c>
      <c r="R22" s="85" t="s">
        <v>309</v>
      </c>
      <c r="T22">
        <v>39</v>
      </c>
      <c r="U22" s="93" t="s">
        <v>137</v>
      </c>
      <c r="V22" t="s">
        <v>244</v>
      </c>
      <c r="Z22" s="181">
        <v>43520</v>
      </c>
      <c r="AA22">
        <v>21</v>
      </c>
    </row>
    <row r="23" spans="13:27" x14ac:dyDescent="0.4">
      <c r="M23"/>
      <c r="O23" s="85" t="s">
        <v>80</v>
      </c>
      <c r="P23" s="84">
        <v>22</v>
      </c>
      <c r="Q23" s="215" t="s">
        <v>76</v>
      </c>
      <c r="R23" s="85" t="s">
        <v>310</v>
      </c>
      <c r="T23">
        <v>3</v>
      </c>
      <c r="U23" s="92" t="s">
        <v>100</v>
      </c>
      <c r="V23" t="s">
        <v>220</v>
      </c>
      <c r="Z23" s="181">
        <v>43527</v>
      </c>
      <c r="AA23">
        <v>22</v>
      </c>
    </row>
    <row r="24" spans="13:27" x14ac:dyDescent="0.4">
      <c r="M24"/>
      <c r="O24" s="87" t="s">
        <v>81</v>
      </c>
      <c r="P24" s="84">
        <v>23</v>
      </c>
      <c r="Q24" s="85" t="s">
        <v>95</v>
      </c>
      <c r="R24" s="85" t="s">
        <v>311</v>
      </c>
      <c r="T24">
        <v>19</v>
      </c>
      <c r="U24" s="92" t="s">
        <v>116</v>
      </c>
      <c r="V24" t="s">
        <v>264</v>
      </c>
      <c r="Z24" s="181">
        <v>43534</v>
      </c>
      <c r="AA24">
        <v>23</v>
      </c>
    </row>
    <row r="25" spans="13:27" x14ac:dyDescent="0.4">
      <c r="M25"/>
      <c r="O25" s="86" t="s">
        <v>82</v>
      </c>
      <c r="P25" s="84">
        <v>24</v>
      </c>
      <c r="Q25" s="85" t="s">
        <v>77</v>
      </c>
      <c r="R25" s="85" t="s">
        <v>312</v>
      </c>
      <c r="T25">
        <v>32</v>
      </c>
      <c r="U25" s="92" t="s">
        <v>130</v>
      </c>
      <c r="V25" t="s">
        <v>251</v>
      </c>
      <c r="Z25" s="181">
        <v>43541</v>
      </c>
      <c r="AA25">
        <v>24</v>
      </c>
    </row>
    <row r="26" spans="13:27" x14ac:dyDescent="0.4">
      <c r="M26"/>
      <c r="O26" s="86" t="s">
        <v>83</v>
      </c>
      <c r="P26" s="84">
        <v>25</v>
      </c>
      <c r="Q26" s="85" t="s">
        <v>78</v>
      </c>
      <c r="R26" s="85" t="s">
        <v>313</v>
      </c>
      <c r="T26">
        <v>46</v>
      </c>
      <c r="U26" s="92" t="s">
        <v>144</v>
      </c>
      <c r="V26" t="s">
        <v>237</v>
      </c>
      <c r="Z26" s="181">
        <v>43548</v>
      </c>
      <c r="AA26">
        <v>25</v>
      </c>
    </row>
    <row r="27" spans="13:27" x14ac:dyDescent="0.4">
      <c r="M27"/>
      <c r="O27" s="85" t="s">
        <v>84</v>
      </c>
      <c r="P27" s="84">
        <v>26</v>
      </c>
      <c r="Q27" s="100" t="s">
        <v>79</v>
      </c>
      <c r="R27" s="100" t="s">
        <v>314</v>
      </c>
      <c r="T27">
        <v>53</v>
      </c>
      <c r="U27" s="92" t="s">
        <v>151</v>
      </c>
      <c r="V27" t="s">
        <v>232</v>
      </c>
      <c r="Z27" s="181">
        <v>43555</v>
      </c>
      <c r="AA27">
        <v>26</v>
      </c>
    </row>
    <row r="28" spans="13:27" x14ac:dyDescent="0.4">
      <c r="M28"/>
      <c r="O28" s="85" t="s">
        <v>85</v>
      </c>
      <c r="P28" s="84">
        <v>27</v>
      </c>
      <c r="Q28" s="101" t="s">
        <v>80</v>
      </c>
      <c r="R28" s="101" t="s">
        <v>315</v>
      </c>
      <c r="T28">
        <v>59</v>
      </c>
      <c r="U28" s="92" t="s">
        <v>157</v>
      </c>
      <c r="V28" t="s">
        <v>227</v>
      </c>
      <c r="Z28" s="181">
        <v>43562</v>
      </c>
      <c r="AA28">
        <v>27</v>
      </c>
    </row>
    <row r="29" spans="13:27" x14ac:dyDescent="0.4">
      <c r="M29"/>
      <c r="O29" s="86" t="s">
        <v>86</v>
      </c>
      <c r="P29" s="84">
        <v>28</v>
      </c>
      <c r="Q29" s="85" t="s">
        <v>81</v>
      </c>
      <c r="R29" s="85" t="s">
        <v>316</v>
      </c>
      <c r="T29">
        <v>1</v>
      </c>
      <c r="U29" s="90" t="s">
        <v>98</v>
      </c>
      <c r="V29" t="s">
        <v>219</v>
      </c>
      <c r="Z29" s="181">
        <v>43569</v>
      </c>
      <c r="AA29">
        <v>28</v>
      </c>
    </row>
    <row r="30" spans="13:27" x14ac:dyDescent="0.4">
      <c r="M30"/>
      <c r="O30" s="86" t="s">
        <v>87</v>
      </c>
      <c r="P30" s="84">
        <v>29</v>
      </c>
      <c r="Q30" s="85" t="s">
        <v>82</v>
      </c>
      <c r="R30" s="85" t="s">
        <v>317</v>
      </c>
      <c r="T30">
        <v>23</v>
      </c>
      <c r="U30" s="90" t="s">
        <v>121</v>
      </c>
      <c r="V30" t="s">
        <v>260</v>
      </c>
      <c r="Z30" s="181">
        <v>43576</v>
      </c>
      <c r="AA30">
        <v>29</v>
      </c>
    </row>
    <row r="31" spans="13:27" x14ac:dyDescent="0.4">
      <c r="M31"/>
      <c r="O31" s="86" t="s">
        <v>88</v>
      </c>
      <c r="P31" s="84">
        <v>30</v>
      </c>
      <c r="Q31" s="85" t="s">
        <v>83</v>
      </c>
      <c r="R31" s="85" t="s">
        <v>318</v>
      </c>
      <c r="T31">
        <v>27</v>
      </c>
      <c r="U31" s="90" t="s">
        <v>125</v>
      </c>
      <c r="V31" t="s">
        <v>256</v>
      </c>
      <c r="Z31" s="181">
        <v>43583</v>
      </c>
      <c r="AA31">
        <v>30</v>
      </c>
    </row>
    <row r="32" spans="13:27" x14ac:dyDescent="0.4">
      <c r="M32"/>
      <c r="O32" s="85" t="s">
        <v>46</v>
      </c>
      <c r="P32" s="84">
        <v>31</v>
      </c>
      <c r="Q32" s="85" t="s">
        <v>84</v>
      </c>
      <c r="R32" s="85" t="s">
        <v>319</v>
      </c>
      <c r="T32">
        <v>28</v>
      </c>
      <c r="U32" s="90" t="s">
        <v>126</v>
      </c>
      <c r="V32" t="s">
        <v>255</v>
      </c>
      <c r="Z32" s="181">
        <v>43590</v>
      </c>
      <c r="AA32">
        <v>31</v>
      </c>
    </row>
    <row r="33" spans="13:27" x14ac:dyDescent="0.4">
      <c r="M33"/>
      <c r="O33" s="86" t="s">
        <v>53</v>
      </c>
      <c r="P33" s="84">
        <v>32</v>
      </c>
      <c r="Q33" s="85" t="s">
        <v>85</v>
      </c>
      <c r="R33" s="85" t="s">
        <v>320</v>
      </c>
      <c r="T33">
        <v>50</v>
      </c>
      <c r="U33" s="90" t="s">
        <v>148</v>
      </c>
      <c r="V33" t="s">
        <v>233</v>
      </c>
      <c r="Z33" s="181">
        <v>43597</v>
      </c>
      <c r="AA33">
        <v>32</v>
      </c>
    </row>
    <row r="34" spans="13:27" x14ac:dyDescent="0.4">
      <c r="M34"/>
      <c r="O34" s="85" t="s">
        <v>89</v>
      </c>
      <c r="P34" s="84">
        <v>33</v>
      </c>
      <c r="Q34" s="213" t="s">
        <v>86</v>
      </c>
      <c r="R34" s="85" t="s">
        <v>321</v>
      </c>
      <c r="T34">
        <v>63</v>
      </c>
      <c r="U34" s="90" t="s">
        <v>161</v>
      </c>
      <c r="V34" t="s">
        <v>223</v>
      </c>
      <c r="Z34" s="181">
        <v>43604</v>
      </c>
      <c r="AA34">
        <v>33</v>
      </c>
    </row>
    <row r="35" spans="13:27" x14ac:dyDescent="0.4">
      <c r="M35"/>
      <c r="O35" s="87" t="s">
        <v>90</v>
      </c>
      <c r="P35" s="84">
        <v>34</v>
      </c>
      <c r="Q35" s="85" t="s">
        <v>87</v>
      </c>
      <c r="R35" s="85" t="s">
        <v>322</v>
      </c>
      <c r="T35">
        <v>2</v>
      </c>
      <c r="U35" t="s">
        <v>99</v>
      </c>
      <c r="V35" t="s">
        <v>197</v>
      </c>
      <c r="Z35" s="181">
        <v>43611</v>
      </c>
      <c r="AA35">
        <v>34</v>
      </c>
    </row>
    <row r="36" spans="13:27" x14ac:dyDescent="0.4">
      <c r="M36"/>
      <c r="O36" s="88" t="s">
        <v>91</v>
      </c>
      <c r="P36" s="84">
        <v>35</v>
      </c>
      <c r="Q36" s="104" t="s">
        <v>88</v>
      </c>
      <c r="R36" s="104" t="s">
        <v>323</v>
      </c>
      <c r="T36">
        <v>4</v>
      </c>
      <c r="U36" t="s">
        <v>101</v>
      </c>
      <c r="V36" t="s">
        <v>221</v>
      </c>
      <c r="Z36" s="181">
        <v>43618</v>
      </c>
      <c r="AA36">
        <v>35</v>
      </c>
    </row>
    <row r="37" spans="13:27" x14ac:dyDescent="0.4">
      <c r="M37"/>
      <c r="O37" s="88" t="s">
        <v>92</v>
      </c>
      <c r="P37" s="84">
        <v>36</v>
      </c>
      <c r="Q37" s="105" t="s">
        <v>46</v>
      </c>
      <c r="R37" s="105" t="s">
        <v>324</v>
      </c>
      <c r="T37">
        <v>6</v>
      </c>
      <c r="U37" t="s">
        <v>103</v>
      </c>
      <c r="V37" t="s">
        <v>276</v>
      </c>
      <c r="Z37" s="181">
        <v>43625</v>
      </c>
      <c r="AA37">
        <v>36</v>
      </c>
    </row>
    <row r="38" spans="13:27" x14ac:dyDescent="0.4">
      <c r="M38"/>
      <c r="O38" s="88" t="s">
        <v>93</v>
      </c>
      <c r="P38" s="84">
        <v>37</v>
      </c>
      <c r="Q38" s="107" t="s">
        <v>53</v>
      </c>
      <c r="R38" s="107" t="s">
        <v>325</v>
      </c>
      <c r="T38">
        <v>8</v>
      </c>
      <c r="U38" t="s">
        <v>105</v>
      </c>
      <c r="V38" t="s">
        <v>274</v>
      </c>
      <c r="Z38" s="181">
        <v>43632</v>
      </c>
      <c r="AA38">
        <v>37</v>
      </c>
    </row>
    <row r="39" spans="13:27" x14ac:dyDescent="0.4">
      <c r="M39"/>
      <c r="O39" s="88" t="s">
        <v>94</v>
      </c>
      <c r="P39" s="84">
        <v>38</v>
      </c>
      <c r="Q39" s="104" t="s">
        <v>89</v>
      </c>
      <c r="R39" s="104" t="s">
        <v>326</v>
      </c>
      <c r="T39">
        <v>9</v>
      </c>
      <c r="U39" t="s">
        <v>106</v>
      </c>
      <c r="V39" t="s">
        <v>198</v>
      </c>
      <c r="Z39" s="181">
        <v>43639</v>
      </c>
      <c r="AA39">
        <v>38</v>
      </c>
    </row>
    <row r="40" spans="13:27" x14ac:dyDescent="0.4">
      <c r="M40"/>
      <c r="O40" s="88" t="s">
        <v>95</v>
      </c>
      <c r="P40" s="84">
        <v>39</v>
      </c>
      <c r="Q40" s="104" t="s">
        <v>90</v>
      </c>
      <c r="R40" s="104" t="s">
        <v>327</v>
      </c>
      <c r="T40">
        <v>10</v>
      </c>
      <c r="U40" t="s">
        <v>107</v>
      </c>
      <c r="V40" t="s">
        <v>273</v>
      </c>
      <c r="Z40" s="181">
        <v>43646</v>
      </c>
      <c r="AA40">
        <v>39</v>
      </c>
    </row>
    <row r="41" spans="13:27" x14ac:dyDescent="0.4">
      <c r="M41"/>
      <c r="O41" s="88" t="s">
        <v>96</v>
      </c>
      <c r="P41" s="84">
        <v>40</v>
      </c>
      <c r="Q41" s="104" t="s">
        <v>96</v>
      </c>
      <c r="R41" s="104" t="s">
        <v>328</v>
      </c>
      <c r="T41">
        <v>12</v>
      </c>
      <c r="U41" t="s">
        <v>109</v>
      </c>
      <c r="V41" t="s">
        <v>271</v>
      </c>
      <c r="Z41" s="181">
        <v>43653</v>
      </c>
      <c r="AA41">
        <v>40</v>
      </c>
    </row>
    <row r="42" spans="13:27" x14ac:dyDescent="0.4">
      <c r="M42"/>
      <c r="T42">
        <v>14</v>
      </c>
      <c r="U42" t="s">
        <v>111</v>
      </c>
      <c r="V42" t="s">
        <v>269</v>
      </c>
      <c r="Z42" s="181">
        <v>43660</v>
      </c>
      <c r="AA42">
        <v>41</v>
      </c>
    </row>
    <row r="43" spans="13:27" x14ac:dyDescent="0.4">
      <c r="M43"/>
      <c r="Q43" s="109"/>
      <c r="R43" s="109"/>
      <c r="T43">
        <v>17</v>
      </c>
      <c r="U43" t="s">
        <v>114</v>
      </c>
      <c r="V43" t="s">
        <v>266</v>
      </c>
      <c r="Z43" s="181">
        <v>43667</v>
      </c>
      <c r="AA43">
        <v>42</v>
      </c>
    </row>
    <row r="44" spans="13:27" x14ac:dyDescent="0.4">
      <c r="M44"/>
      <c r="Q44" s="41"/>
      <c r="R44" s="41"/>
      <c r="T44">
        <v>18</v>
      </c>
      <c r="U44" t="s">
        <v>115</v>
      </c>
      <c r="V44" t="s">
        <v>265</v>
      </c>
      <c r="Z44" s="181">
        <v>43674</v>
      </c>
      <c r="AA44">
        <v>43</v>
      </c>
    </row>
    <row r="45" spans="13:27" x14ac:dyDescent="0.4">
      <c r="M45"/>
      <c r="Q45" s="109"/>
      <c r="R45" s="109"/>
      <c r="T45">
        <v>20</v>
      </c>
      <c r="U45" t="s">
        <v>117</v>
      </c>
      <c r="V45" t="s">
        <v>263</v>
      </c>
      <c r="Z45" s="181">
        <v>43681</v>
      </c>
      <c r="AA45">
        <v>44</v>
      </c>
    </row>
    <row r="46" spans="13:27" x14ac:dyDescent="0.4">
      <c r="M46"/>
      <c r="T46">
        <v>24</v>
      </c>
      <c r="U46" t="s">
        <v>122</v>
      </c>
      <c r="V46" t="s">
        <v>259</v>
      </c>
      <c r="Z46" s="181">
        <v>43688</v>
      </c>
      <c r="AA46">
        <v>45</v>
      </c>
    </row>
    <row r="47" spans="13:27" x14ac:dyDescent="0.4">
      <c r="M47"/>
      <c r="T47">
        <v>26</v>
      </c>
      <c r="U47" t="s">
        <v>124</v>
      </c>
      <c r="V47" t="s">
        <v>257</v>
      </c>
      <c r="Z47" s="181">
        <v>43695</v>
      </c>
      <c r="AA47">
        <v>46</v>
      </c>
    </row>
    <row r="48" spans="13:27" x14ac:dyDescent="0.4">
      <c r="M48"/>
      <c r="T48">
        <v>29</v>
      </c>
      <c r="U48" t="s">
        <v>127</v>
      </c>
      <c r="V48" t="s">
        <v>254</v>
      </c>
      <c r="Z48" s="181">
        <v>43702</v>
      </c>
      <c r="AA48">
        <v>47</v>
      </c>
    </row>
    <row r="49" spans="13:27" x14ac:dyDescent="0.4">
      <c r="M49"/>
      <c r="T49">
        <v>31</v>
      </c>
      <c r="U49" t="s">
        <v>129</v>
      </c>
      <c r="V49" t="s">
        <v>252</v>
      </c>
      <c r="Z49" s="181">
        <v>43709</v>
      </c>
      <c r="AA49">
        <v>48</v>
      </c>
    </row>
    <row r="50" spans="13:27" x14ac:dyDescent="0.4">
      <c r="M50"/>
      <c r="T50">
        <v>35</v>
      </c>
      <c r="U50" t="s">
        <v>133</v>
      </c>
      <c r="V50" t="s">
        <v>248</v>
      </c>
      <c r="Z50" s="181">
        <v>43716</v>
      </c>
      <c r="AA50">
        <v>49</v>
      </c>
    </row>
    <row r="51" spans="13:27" x14ac:dyDescent="0.4">
      <c r="M51"/>
      <c r="T51">
        <v>37</v>
      </c>
      <c r="U51" t="s">
        <v>135</v>
      </c>
      <c r="V51" t="s">
        <v>246</v>
      </c>
      <c r="Z51" s="181">
        <v>43723</v>
      </c>
      <c r="AA51">
        <v>50</v>
      </c>
    </row>
    <row r="52" spans="13:27" x14ac:dyDescent="0.4">
      <c r="M52"/>
      <c r="T52">
        <v>38</v>
      </c>
      <c r="U52" t="s">
        <v>136</v>
      </c>
      <c r="V52" t="s">
        <v>245</v>
      </c>
      <c r="Z52" s="181">
        <v>43730</v>
      </c>
      <c r="AA52">
        <v>51</v>
      </c>
    </row>
    <row r="53" spans="13:27" x14ac:dyDescent="0.4">
      <c r="M53"/>
      <c r="T53">
        <v>44</v>
      </c>
      <c r="U53" t="s">
        <v>142</v>
      </c>
      <c r="V53" t="s">
        <v>239</v>
      </c>
      <c r="Z53" s="181">
        <v>43737</v>
      </c>
      <c r="AA53">
        <v>52</v>
      </c>
    </row>
    <row r="54" spans="13:27" x14ac:dyDescent="0.4">
      <c r="M54"/>
      <c r="T54">
        <v>45</v>
      </c>
      <c r="U54" t="s">
        <v>143</v>
      </c>
      <c r="V54" t="s">
        <v>238</v>
      </c>
      <c r="Z54" s="181">
        <v>43744</v>
      </c>
      <c r="AA54">
        <v>53</v>
      </c>
    </row>
    <row r="55" spans="13:27" x14ac:dyDescent="0.4">
      <c r="M55"/>
      <c r="T55">
        <v>47</v>
      </c>
      <c r="U55" t="s">
        <v>145</v>
      </c>
      <c r="V55" t="s">
        <v>236</v>
      </c>
      <c r="Z55" s="181">
        <v>43751</v>
      </c>
      <c r="AA55">
        <v>54</v>
      </c>
    </row>
    <row r="56" spans="13:27" x14ac:dyDescent="0.4">
      <c r="M56"/>
      <c r="T56">
        <v>48</v>
      </c>
      <c r="U56" t="s">
        <v>146</v>
      </c>
      <c r="V56" t="s">
        <v>235</v>
      </c>
      <c r="Z56" s="181">
        <v>43758</v>
      </c>
      <c r="AA56">
        <v>55</v>
      </c>
    </row>
    <row r="57" spans="13:27" x14ac:dyDescent="0.4">
      <c r="M57"/>
      <c r="T57">
        <v>49</v>
      </c>
      <c r="U57" t="s">
        <v>147</v>
      </c>
      <c r="V57" t="s">
        <v>234</v>
      </c>
      <c r="Z57" s="181">
        <v>43765</v>
      </c>
      <c r="AA57">
        <v>56</v>
      </c>
    </row>
    <row r="58" spans="13:27" x14ac:dyDescent="0.4">
      <c r="M58"/>
      <c r="T58">
        <v>51</v>
      </c>
      <c r="U58" s="214" t="s">
        <v>149</v>
      </c>
      <c r="V58" t="s">
        <v>201</v>
      </c>
      <c r="Z58" s="181">
        <v>43772</v>
      </c>
      <c r="AA58">
        <v>57</v>
      </c>
    </row>
    <row r="59" spans="13:27" x14ac:dyDescent="0.4">
      <c r="M59"/>
      <c r="T59">
        <v>52</v>
      </c>
      <c r="U59" t="s">
        <v>150</v>
      </c>
      <c r="V59" t="s">
        <v>200</v>
      </c>
      <c r="Z59" s="181">
        <v>43779</v>
      </c>
      <c r="AA59">
        <v>58</v>
      </c>
    </row>
    <row r="60" spans="13:27" x14ac:dyDescent="0.4">
      <c r="M60"/>
      <c r="T60">
        <v>55</v>
      </c>
      <c r="U60" t="s">
        <v>153</v>
      </c>
      <c r="V60" t="s">
        <v>230</v>
      </c>
      <c r="Z60" s="181">
        <v>43786</v>
      </c>
      <c r="AA60">
        <v>59</v>
      </c>
    </row>
    <row r="61" spans="13:27" x14ac:dyDescent="0.4">
      <c r="M61"/>
      <c r="T61">
        <v>57</v>
      </c>
      <c r="U61" s="214" t="s">
        <v>155</v>
      </c>
      <c r="V61" t="s">
        <v>229</v>
      </c>
      <c r="Z61" s="181">
        <v>43793</v>
      </c>
      <c r="AA61">
        <v>60</v>
      </c>
    </row>
    <row r="62" spans="13:27" x14ac:dyDescent="0.4">
      <c r="M62"/>
      <c r="T62">
        <v>58</v>
      </c>
      <c r="U62" t="s">
        <v>156</v>
      </c>
      <c r="V62" t="s">
        <v>228</v>
      </c>
      <c r="Z62" s="181">
        <v>43800</v>
      </c>
      <c r="AA62">
        <v>61</v>
      </c>
    </row>
    <row r="63" spans="13:27" x14ac:dyDescent="0.4">
      <c r="M63"/>
      <c r="T63">
        <v>60</v>
      </c>
      <c r="U63" t="s">
        <v>158</v>
      </c>
      <c r="V63" t="s">
        <v>226</v>
      </c>
      <c r="Z63" s="181">
        <v>43807</v>
      </c>
      <c r="AA63">
        <v>62</v>
      </c>
    </row>
    <row r="64" spans="13:27" x14ac:dyDescent="0.4">
      <c r="M64"/>
      <c r="T64">
        <v>61</v>
      </c>
      <c r="U64" t="s">
        <v>159</v>
      </c>
      <c r="V64" t="s">
        <v>225</v>
      </c>
      <c r="Z64" s="181">
        <v>43814</v>
      </c>
      <c r="AA64">
        <v>63</v>
      </c>
    </row>
    <row r="65" spans="13:27" x14ac:dyDescent="0.4">
      <c r="M65"/>
      <c r="T65">
        <v>62</v>
      </c>
      <c r="U65" s="216" t="s">
        <v>160</v>
      </c>
      <c r="V65" t="s">
        <v>224</v>
      </c>
      <c r="Z65" s="181">
        <v>43821</v>
      </c>
      <c r="AA65">
        <v>64</v>
      </c>
    </row>
    <row r="66" spans="13:27" x14ac:dyDescent="0.4">
      <c r="M66"/>
      <c r="Z66" s="181">
        <v>43828</v>
      </c>
      <c r="AA66">
        <v>65</v>
      </c>
    </row>
    <row r="67" spans="13:27" x14ac:dyDescent="0.4">
      <c r="M67"/>
      <c r="Z67" s="181">
        <v>43835</v>
      </c>
      <c r="AA67">
        <v>66</v>
      </c>
    </row>
    <row r="68" spans="13:27" x14ac:dyDescent="0.4">
      <c r="M68"/>
      <c r="Z68" s="181">
        <v>43842</v>
      </c>
      <c r="AA68">
        <v>67</v>
      </c>
    </row>
    <row r="69" spans="13:27" x14ac:dyDescent="0.4">
      <c r="M69"/>
      <c r="Z69" s="181">
        <v>43849</v>
      </c>
      <c r="AA69">
        <v>68</v>
      </c>
    </row>
    <row r="70" spans="13:27" x14ac:dyDescent="0.4">
      <c r="M70"/>
      <c r="Z70" s="181">
        <v>43856</v>
      </c>
      <c r="AA70">
        <v>69</v>
      </c>
    </row>
    <row r="71" spans="13:27" x14ac:dyDescent="0.4">
      <c r="M71"/>
      <c r="Z71" s="181">
        <v>43863</v>
      </c>
      <c r="AA71">
        <v>70</v>
      </c>
    </row>
    <row r="72" spans="13:27" x14ac:dyDescent="0.4">
      <c r="M72"/>
      <c r="Z72" s="181">
        <v>43870</v>
      </c>
      <c r="AA72">
        <v>71</v>
      </c>
    </row>
    <row r="73" spans="13:27" x14ac:dyDescent="0.4">
      <c r="M73"/>
      <c r="Z73" s="181">
        <v>43877</v>
      </c>
      <c r="AA73">
        <v>72</v>
      </c>
    </row>
    <row r="74" spans="13:27" x14ac:dyDescent="0.4">
      <c r="M74"/>
      <c r="Z74" s="181">
        <v>43884</v>
      </c>
      <c r="AA74">
        <v>73</v>
      </c>
    </row>
    <row r="75" spans="13:27" x14ac:dyDescent="0.4">
      <c r="M75"/>
      <c r="Z75" s="181">
        <v>43891</v>
      </c>
      <c r="AA75">
        <v>74</v>
      </c>
    </row>
    <row r="76" spans="13:27" x14ac:dyDescent="0.4">
      <c r="M76"/>
      <c r="Z76" s="181">
        <v>43898</v>
      </c>
      <c r="AA76">
        <v>75</v>
      </c>
    </row>
    <row r="77" spans="13:27" x14ac:dyDescent="0.4">
      <c r="M77"/>
      <c r="Z77" s="181">
        <v>43905</v>
      </c>
      <c r="AA77">
        <v>76</v>
      </c>
    </row>
    <row r="78" spans="13:27" x14ac:dyDescent="0.4">
      <c r="M78"/>
      <c r="Z78" s="181">
        <v>43912</v>
      </c>
      <c r="AA78">
        <v>77</v>
      </c>
    </row>
    <row r="79" spans="13:27" x14ac:dyDescent="0.4">
      <c r="M79"/>
      <c r="Z79" s="181">
        <v>43919</v>
      </c>
      <c r="AA79">
        <v>78</v>
      </c>
    </row>
    <row r="80" spans="13:27" x14ac:dyDescent="0.4">
      <c r="M80"/>
      <c r="Z80" s="181">
        <v>43926</v>
      </c>
      <c r="AA80">
        <v>79</v>
      </c>
    </row>
    <row r="81" spans="13:27" x14ac:dyDescent="0.4">
      <c r="M81"/>
      <c r="Z81" s="181">
        <v>43933</v>
      </c>
      <c r="AA81">
        <v>80</v>
      </c>
    </row>
    <row r="82" spans="13:27" x14ac:dyDescent="0.4">
      <c r="M82"/>
      <c r="Z82" s="181">
        <v>43940</v>
      </c>
      <c r="AA82">
        <v>81</v>
      </c>
    </row>
    <row r="83" spans="13:27" x14ac:dyDescent="0.4">
      <c r="M83"/>
      <c r="Z83" s="181">
        <v>43947</v>
      </c>
      <c r="AA83">
        <v>82</v>
      </c>
    </row>
    <row r="84" spans="13:27" x14ac:dyDescent="0.4">
      <c r="M84"/>
      <c r="Z84" s="181">
        <v>43954</v>
      </c>
      <c r="AA84">
        <v>83</v>
      </c>
    </row>
    <row r="85" spans="13:27" x14ac:dyDescent="0.4">
      <c r="M85"/>
      <c r="Z85" s="181">
        <v>43961</v>
      </c>
      <c r="AA85">
        <v>84</v>
      </c>
    </row>
    <row r="86" spans="13:27" x14ac:dyDescent="0.4">
      <c r="M86"/>
      <c r="Z86" s="181">
        <v>43968</v>
      </c>
      <c r="AA86">
        <v>85</v>
      </c>
    </row>
    <row r="87" spans="13:27" x14ac:dyDescent="0.4">
      <c r="M87"/>
      <c r="Z87" s="181">
        <v>43975</v>
      </c>
      <c r="AA87">
        <v>86</v>
      </c>
    </row>
    <row r="88" spans="13:27" x14ac:dyDescent="0.4">
      <c r="M88"/>
      <c r="Z88" s="181">
        <v>43982</v>
      </c>
      <c r="AA88">
        <v>87</v>
      </c>
    </row>
    <row r="89" spans="13:27" x14ac:dyDescent="0.4">
      <c r="M89"/>
      <c r="Z89" s="181">
        <v>43989</v>
      </c>
      <c r="AA89">
        <v>88</v>
      </c>
    </row>
    <row r="90" spans="13:27" x14ac:dyDescent="0.4">
      <c r="M90"/>
      <c r="Z90" s="181">
        <v>43996</v>
      </c>
      <c r="AA90">
        <v>89</v>
      </c>
    </row>
    <row r="91" spans="13:27" x14ac:dyDescent="0.4">
      <c r="M91"/>
      <c r="Z91" s="181">
        <v>44003</v>
      </c>
      <c r="AA91">
        <v>90</v>
      </c>
    </row>
    <row r="92" spans="13:27" x14ac:dyDescent="0.4">
      <c r="M92"/>
      <c r="Z92" s="181">
        <v>44010</v>
      </c>
      <c r="AA92">
        <v>91</v>
      </c>
    </row>
    <row r="93" spans="13:27" x14ac:dyDescent="0.4">
      <c r="M93"/>
      <c r="Z93" s="181">
        <v>44017</v>
      </c>
      <c r="AA93">
        <v>92</v>
      </c>
    </row>
    <row r="94" spans="13:27" x14ac:dyDescent="0.4">
      <c r="M94"/>
      <c r="Z94" s="181">
        <v>44024</v>
      </c>
      <c r="AA94">
        <v>93</v>
      </c>
    </row>
    <row r="95" spans="13:27" x14ac:dyDescent="0.4">
      <c r="M95"/>
      <c r="Z95" s="181">
        <v>44031</v>
      </c>
      <c r="AA95">
        <v>94</v>
      </c>
    </row>
    <row r="96" spans="13:27" x14ac:dyDescent="0.4">
      <c r="M96"/>
      <c r="Z96" s="181">
        <v>44038</v>
      </c>
      <c r="AA96">
        <v>95</v>
      </c>
    </row>
    <row r="97" spans="13:27" x14ac:dyDescent="0.4">
      <c r="M97"/>
      <c r="Z97" s="181">
        <v>44045</v>
      </c>
      <c r="AA97">
        <v>96</v>
      </c>
    </row>
    <row r="98" spans="13:27" x14ac:dyDescent="0.4">
      <c r="M98"/>
      <c r="Z98" s="181">
        <v>44052</v>
      </c>
      <c r="AA98">
        <v>97</v>
      </c>
    </row>
    <row r="99" spans="13:27" x14ac:dyDescent="0.4">
      <c r="M99"/>
      <c r="Z99" s="181">
        <v>44059</v>
      </c>
      <c r="AA99">
        <v>98</v>
      </c>
    </row>
    <row r="100" spans="13:27" x14ac:dyDescent="0.4">
      <c r="M100"/>
      <c r="Z100" s="181">
        <v>44066</v>
      </c>
      <c r="AA100">
        <v>99</v>
      </c>
    </row>
    <row r="101" spans="13:27" x14ac:dyDescent="0.4">
      <c r="M101"/>
      <c r="Z101" s="181">
        <v>44073</v>
      </c>
      <c r="AA101">
        <v>100</v>
      </c>
    </row>
    <row r="102" spans="13:27" x14ac:dyDescent="0.4">
      <c r="M102"/>
      <c r="Z102" s="181">
        <v>44080</v>
      </c>
      <c r="AA102">
        <v>101</v>
      </c>
    </row>
    <row r="103" spans="13:27" x14ac:dyDescent="0.4">
      <c r="M103"/>
      <c r="Z103" s="181">
        <v>44087</v>
      </c>
      <c r="AA103">
        <v>102</v>
      </c>
    </row>
    <row r="104" spans="13:27" x14ac:dyDescent="0.4">
      <c r="M104"/>
      <c r="Z104" s="181">
        <v>44094</v>
      </c>
      <c r="AA104">
        <v>103</v>
      </c>
    </row>
    <row r="105" spans="13:27" x14ac:dyDescent="0.4">
      <c r="M105"/>
      <c r="Z105" s="181">
        <v>44101</v>
      </c>
      <c r="AA105">
        <v>104</v>
      </c>
    </row>
    <row r="106" spans="13:27" x14ac:dyDescent="0.4">
      <c r="M106"/>
      <c r="Z106" s="181"/>
    </row>
    <row r="107" spans="13:27" x14ac:dyDescent="0.4">
      <c r="M107"/>
      <c r="Z107" s="181"/>
    </row>
    <row r="108" spans="13:27" x14ac:dyDescent="0.4">
      <c r="M108"/>
      <c r="Z108" s="181"/>
    </row>
    <row r="109" spans="13:27" x14ac:dyDescent="0.4">
      <c r="M109"/>
      <c r="Z109" s="181"/>
    </row>
    <row r="110" spans="13:27" x14ac:dyDescent="0.4">
      <c r="M110"/>
      <c r="Z110" s="181"/>
    </row>
    <row r="111" spans="13:27" x14ac:dyDescent="0.4">
      <c r="M111"/>
      <c r="Z111" s="181"/>
    </row>
    <row r="112" spans="13:27" x14ac:dyDescent="0.4">
      <c r="M112"/>
      <c r="Z112" s="181"/>
    </row>
    <row r="113" spans="13:26" x14ac:dyDescent="0.4">
      <c r="M113"/>
      <c r="Z113" s="181"/>
    </row>
    <row r="114" spans="13:26" x14ac:dyDescent="0.4">
      <c r="M114"/>
      <c r="Z114" s="181"/>
    </row>
    <row r="115" spans="13:26" x14ac:dyDescent="0.4">
      <c r="M115"/>
      <c r="Z115" s="181"/>
    </row>
    <row r="116" spans="13:26" x14ac:dyDescent="0.4">
      <c r="M116"/>
      <c r="Z116" s="181"/>
    </row>
    <row r="117" spans="13:26" x14ac:dyDescent="0.4">
      <c r="M117"/>
    </row>
    <row r="118" spans="13:26" x14ac:dyDescent="0.4">
      <c r="M118"/>
    </row>
    <row r="119" spans="13:26" x14ac:dyDescent="0.4">
      <c r="M119"/>
    </row>
    <row r="120" spans="13:26" x14ac:dyDescent="0.4">
      <c r="M120"/>
    </row>
    <row r="121" spans="13:26" x14ac:dyDescent="0.4">
      <c r="M121"/>
    </row>
    <row r="122" spans="13:26" x14ac:dyDescent="0.4">
      <c r="M122"/>
    </row>
    <row r="123" spans="13:26" x14ac:dyDescent="0.4">
      <c r="M123"/>
    </row>
    <row r="124" spans="13:26" x14ac:dyDescent="0.4">
      <c r="M124"/>
    </row>
    <row r="125" spans="13:26" x14ac:dyDescent="0.4">
      <c r="M125"/>
    </row>
    <row r="126" spans="13:26" x14ac:dyDescent="0.4">
      <c r="M126"/>
    </row>
    <row r="127" spans="13:26" x14ac:dyDescent="0.4">
      <c r="M127"/>
    </row>
    <row r="128" spans="13:26" x14ac:dyDescent="0.4">
      <c r="M128"/>
    </row>
    <row r="129" spans="13:13" x14ac:dyDescent="0.4">
      <c r="M129"/>
    </row>
    <row r="130" spans="13:13" x14ac:dyDescent="0.4">
      <c r="M130"/>
    </row>
    <row r="131" spans="13:13" x14ac:dyDescent="0.4">
      <c r="M131"/>
    </row>
    <row r="132" spans="13:13" x14ac:dyDescent="0.4">
      <c r="M132"/>
    </row>
    <row r="133" spans="13:13" x14ac:dyDescent="0.4">
      <c r="M133"/>
    </row>
    <row r="134" spans="13:13" x14ac:dyDescent="0.4">
      <c r="M134"/>
    </row>
    <row r="135" spans="13:13" x14ac:dyDescent="0.4">
      <c r="M135"/>
    </row>
    <row r="136" spans="13:13" x14ac:dyDescent="0.4">
      <c r="M136"/>
    </row>
    <row r="137" spans="13:13" x14ac:dyDescent="0.4">
      <c r="M137"/>
    </row>
    <row r="138" spans="13:13" x14ac:dyDescent="0.4">
      <c r="M138"/>
    </row>
    <row r="139" spans="13:13" x14ac:dyDescent="0.4">
      <c r="M139"/>
    </row>
    <row r="140" spans="13:13" x14ac:dyDescent="0.4">
      <c r="M140"/>
    </row>
    <row r="141" spans="13:13" x14ac:dyDescent="0.4">
      <c r="M141"/>
    </row>
    <row r="142" spans="13:13" x14ac:dyDescent="0.4">
      <c r="M142"/>
    </row>
    <row r="143" spans="13:13" x14ac:dyDescent="0.4">
      <c r="M143"/>
    </row>
    <row r="144" spans="13:13" x14ac:dyDescent="0.4">
      <c r="M144"/>
    </row>
    <row r="145" spans="13:13" x14ac:dyDescent="0.4">
      <c r="M145"/>
    </row>
    <row r="146" spans="13:13" x14ac:dyDescent="0.4">
      <c r="M146"/>
    </row>
    <row r="147" spans="13:13" x14ac:dyDescent="0.4">
      <c r="M147"/>
    </row>
    <row r="148" spans="13:13" x14ac:dyDescent="0.4">
      <c r="M148"/>
    </row>
    <row r="149" spans="13:13" x14ac:dyDescent="0.4">
      <c r="M149"/>
    </row>
    <row r="150" spans="13:13" x14ac:dyDescent="0.4">
      <c r="M150"/>
    </row>
    <row r="151" spans="13:13" x14ac:dyDescent="0.4">
      <c r="M151"/>
    </row>
    <row r="152" spans="13:13" x14ac:dyDescent="0.4">
      <c r="M152"/>
    </row>
    <row r="153" spans="13:13" x14ac:dyDescent="0.4">
      <c r="M153"/>
    </row>
    <row r="154" spans="13:13" x14ac:dyDescent="0.4">
      <c r="M154"/>
    </row>
    <row r="155" spans="13:13" x14ac:dyDescent="0.4">
      <c r="M155"/>
    </row>
    <row r="156" spans="13:13" x14ac:dyDescent="0.4">
      <c r="M156"/>
    </row>
    <row r="157" spans="13:13" x14ac:dyDescent="0.4">
      <c r="M157"/>
    </row>
    <row r="158" spans="13:13" x14ac:dyDescent="0.4">
      <c r="M158"/>
    </row>
    <row r="159" spans="13:13" x14ac:dyDescent="0.4">
      <c r="M159"/>
    </row>
    <row r="160" spans="13:13" x14ac:dyDescent="0.4">
      <c r="M160"/>
    </row>
    <row r="161" spans="13:13" x14ac:dyDescent="0.4">
      <c r="M161"/>
    </row>
    <row r="162" spans="13:13" x14ac:dyDescent="0.4">
      <c r="M162"/>
    </row>
    <row r="163" spans="13:13" x14ac:dyDescent="0.4">
      <c r="M163"/>
    </row>
    <row r="164" spans="13:13" x14ac:dyDescent="0.4">
      <c r="M164"/>
    </row>
    <row r="165" spans="13:13" x14ac:dyDescent="0.4">
      <c r="M165"/>
    </row>
    <row r="166" spans="13:13" x14ac:dyDescent="0.4">
      <c r="M166"/>
    </row>
    <row r="167" spans="13:13" x14ac:dyDescent="0.4">
      <c r="M167"/>
    </row>
    <row r="168" spans="13:13" x14ac:dyDescent="0.4">
      <c r="M168"/>
    </row>
    <row r="169" spans="13:13" x14ac:dyDescent="0.4">
      <c r="M169"/>
    </row>
    <row r="170" spans="13:13" x14ac:dyDescent="0.4">
      <c r="M170"/>
    </row>
    <row r="171" spans="13:13" x14ac:dyDescent="0.4">
      <c r="M171"/>
    </row>
    <row r="172" spans="13:13" x14ac:dyDescent="0.4">
      <c r="M172"/>
    </row>
    <row r="173" spans="13:13" x14ac:dyDescent="0.4">
      <c r="M173"/>
    </row>
    <row r="174" spans="13:13" x14ac:dyDescent="0.4">
      <c r="M174"/>
    </row>
    <row r="175" spans="13:13" x14ac:dyDescent="0.4">
      <c r="M175"/>
    </row>
    <row r="176" spans="13:13" x14ac:dyDescent="0.4">
      <c r="M176"/>
    </row>
    <row r="177" spans="13:13" x14ac:dyDescent="0.4">
      <c r="M177"/>
    </row>
    <row r="178" spans="13:13" x14ac:dyDescent="0.4">
      <c r="M178"/>
    </row>
    <row r="179" spans="13:13" x14ac:dyDescent="0.4">
      <c r="M179"/>
    </row>
    <row r="180" spans="13:13" x14ac:dyDescent="0.4">
      <c r="M180"/>
    </row>
    <row r="181" spans="13:13" x14ac:dyDescent="0.4">
      <c r="M181"/>
    </row>
    <row r="182" spans="13:13" x14ac:dyDescent="0.4">
      <c r="M182"/>
    </row>
    <row r="183" spans="13:13" x14ac:dyDescent="0.4">
      <c r="M183"/>
    </row>
    <row r="184" spans="13:13" x14ac:dyDescent="0.4">
      <c r="M184"/>
    </row>
    <row r="185" spans="13:13" x14ac:dyDescent="0.4">
      <c r="M185"/>
    </row>
    <row r="186" spans="13:13" x14ac:dyDescent="0.4">
      <c r="M186"/>
    </row>
    <row r="187" spans="13:13" x14ac:dyDescent="0.4">
      <c r="M187"/>
    </row>
    <row r="188" spans="13:13" x14ac:dyDescent="0.4">
      <c r="M188"/>
    </row>
    <row r="189" spans="13:13" x14ac:dyDescent="0.4">
      <c r="M189"/>
    </row>
    <row r="190" spans="13:13" x14ac:dyDescent="0.4">
      <c r="M190"/>
    </row>
    <row r="191" spans="13:13" x14ac:dyDescent="0.4">
      <c r="M191"/>
    </row>
    <row r="192" spans="13:13" x14ac:dyDescent="0.4">
      <c r="M192"/>
    </row>
    <row r="193" spans="13:13" x14ac:dyDescent="0.4">
      <c r="M193"/>
    </row>
    <row r="194" spans="13:13" x14ac:dyDescent="0.4">
      <c r="M194"/>
    </row>
    <row r="195" spans="13:13" x14ac:dyDescent="0.4">
      <c r="M195"/>
    </row>
    <row r="196" spans="13:13" x14ac:dyDescent="0.4">
      <c r="M196"/>
    </row>
    <row r="197" spans="13:13" x14ac:dyDescent="0.4">
      <c r="M197"/>
    </row>
    <row r="198" spans="13:13" x14ac:dyDescent="0.4">
      <c r="M198"/>
    </row>
    <row r="199" spans="13:13" x14ac:dyDescent="0.4">
      <c r="M199"/>
    </row>
    <row r="200" spans="13:13" x14ac:dyDescent="0.4">
      <c r="M200"/>
    </row>
    <row r="201" spans="13:13" x14ac:dyDescent="0.4">
      <c r="M201"/>
    </row>
    <row r="202" spans="13:13" x14ac:dyDescent="0.4">
      <c r="M202"/>
    </row>
    <row r="203" spans="13:13" x14ac:dyDescent="0.4">
      <c r="M203"/>
    </row>
    <row r="204" spans="13:13" x14ac:dyDescent="0.4">
      <c r="M204"/>
    </row>
    <row r="205" spans="13:13" x14ac:dyDescent="0.4">
      <c r="M205"/>
    </row>
    <row r="206" spans="13:13" x14ac:dyDescent="0.4">
      <c r="M206"/>
    </row>
    <row r="207" spans="13:13" x14ac:dyDescent="0.4">
      <c r="M207"/>
    </row>
    <row r="208" spans="13:13" x14ac:dyDescent="0.4">
      <c r="M208"/>
    </row>
    <row r="209" spans="13:13" x14ac:dyDescent="0.4">
      <c r="M209"/>
    </row>
    <row r="210" spans="13:13" x14ac:dyDescent="0.4">
      <c r="M210"/>
    </row>
    <row r="211" spans="13:13" x14ac:dyDescent="0.4">
      <c r="M211"/>
    </row>
    <row r="212" spans="13:13" x14ac:dyDescent="0.4">
      <c r="M212"/>
    </row>
    <row r="213" spans="13:13" x14ac:dyDescent="0.4">
      <c r="M213"/>
    </row>
    <row r="214" spans="13:13" x14ac:dyDescent="0.4">
      <c r="M214"/>
    </row>
    <row r="215" spans="13:13" x14ac:dyDescent="0.4">
      <c r="M215"/>
    </row>
    <row r="216" spans="13:13" x14ac:dyDescent="0.4">
      <c r="M216"/>
    </row>
    <row r="217" spans="13:13" x14ac:dyDescent="0.4">
      <c r="M217"/>
    </row>
    <row r="218" spans="13:13" x14ac:dyDescent="0.4">
      <c r="M218"/>
    </row>
    <row r="219" spans="13:13" x14ac:dyDescent="0.4">
      <c r="M219"/>
    </row>
    <row r="220" spans="13:13" x14ac:dyDescent="0.4">
      <c r="M220"/>
    </row>
    <row r="221" spans="13:13" x14ac:dyDescent="0.4">
      <c r="M221"/>
    </row>
    <row r="222" spans="13:13" x14ac:dyDescent="0.4">
      <c r="M222"/>
    </row>
    <row r="223" spans="13:13" x14ac:dyDescent="0.4">
      <c r="M223"/>
    </row>
    <row r="224" spans="13:13" x14ac:dyDescent="0.4">
      <c r="M224"/>
    </row>
    <row r="225" spans="13:13" x14ac:dyDescent="0.4">
      <c r="M225"/>
    </row>
    <row r="226" spans="13:13" x14ac:dyDescent="0.4">
      <c r="M226"/>
    </row>
    <row r="227" spans="13:13" x14ac:dyDescent="0.4">
      <c r="M227"/>
    </row>
    <row r="228" spans="13:13" x14ac:dyDescent="0.4">
      <c r="M228"/>
    </row>
    <row r="229" spans="13:13" x14ac:dyDescent="0.4">
      <c r="M229"/>
    </row>
    <row r="230" spans="13:13" x14ac:dyDescent="0.4">
      <c r="M230"/>
    </row>
    <row r="231" spans="13:13" x14ac:dyDescent="0.4">
      <c r="M231"/>
    </row>
    <row r="232" spans="13:13" x14ac:dyDescent="0.4">
      <c r="M232"/>
    </row>
    <row r="233" spans="13:13" x14ac:dyDescent="0.4">
      <c r="M233"/>
    </row>
    <row r="234" spans="13:13" x14ac:dyDescent="0.4">
      <c r="M234"/>
    </row>
    <row r="235" spans="13:13" x14ac:dyDescent="0.4">
      <c r="M235"/>
    </row>
    <row r="236" spans="13:13" x14ac:dyDescent="0.4">
      <c r="M236"/>
    </row>
    <row r="237" spans="13:13" x14ac:dyDescent="0.4">
      <c r="M237"/>
    </row>
    <row r="238" spans="13:13" x14ac:dyDescent="0.4">
      <c r="M238"/>
    </row>
    <row r="239" spans="13:13" x14ac:dyDescent="0.4">
      <c r="M239"/>
    </row>
    <row r="240" spans="13:13" x14ac:dyDescent="0.4">
      <c r="M240"/>
    </row>
    <row r="241" spans="13:13" x14ac:dyDescent="0.4">
      <c r="M241"/>
    </row>
    <row r="242" spans="13:13" x14ac:dyDescent="0.4">
      <c r="M242"/>
    </row>
    <row r="243" spans="13:13" x14ac:dyDescent="0.4">
      <c r="M243"/>
    </row>
    <row r="244" spans="13:13" x14ac:dyDescent="0.4">
      <c r="M244"/>
    </row>
    <row r="245" spans="13:13" x14ac:dyDescent="0.4">
      <c r="M245"/>
    </row>
    <row r="246" spans="13:13" x14ac:dyDescent="0.4">
      <c r="M246"/>
    </row>
    <row r="247" spans="13:13" x14ac:dyDescent="0.4">
      <c r="M247"/>
    </row>
    <row r="248" spans="13:13" x14ac:dyDescent="0.4">
      <c r="M248"/>
    </row>
    <row r="249" spans="13:13" x14ac:dyDescent="0.4">
      <c r="M249"/>
    </row>
    <row r="250" spans="13:13" x14ac:dyDescent="0.4">
      <c r="M250"/>
    </row>
    <row r="251" spans="13:13" x14ac:dyDescent="0.4">
      <c r="M251"/>
    </row>
    <row r="252" spans="13:13" x14ac:dyDescent="0.4">
      <c r="M252"/>
    </row>
    <row r="253" spans="13:13" x14ac:dyDescent="0.4">
      <c r="M253"/>
    </row>
    <row r="254" spans="13:13" x14ac:dyDescent="0.4">
      <c r="M254"/>
    </row>
    <row r="255" spans="13:13" x14ac:dyDescent="0.4">
      <c r="M255"/>
    </row>
    <row r="256" spans="13:13" x14ac:dyDescent="0.4">
      <c r="M256"/>
    </row>
    <row r="257" spans="13:13" x14ac:dyDescent="0.4">
      <c r="M257"/>
    </row>
    <row r="258" spans="13:13" x14ac:dyDescent="0.4">
      <c r="M258"/>
    </row>
    <row r="259" spans="13:13" x14ac:dyDescent="0.4">
      <c r="M259"/>
    </row>
    <row r="260" spans="13:13" x14ac:dyDescent="0.4">
      <c r="M260"/>
    </row>
    <row r="261" spans="13:13" x14ac:dyDescent="0.4">
      <c r="M261"/>
    </row>
    <row r="262" spans="13:13" x14ac:dyDescent="0.4">
      <c r="M262"/>
    </row>
    <row r="263" spans="13:13" x14ac:dyDescent="0.4">
      <c r="M263"/>
    </row>
    <row r="264" spans="13:13" x14ac:dyDescent="0.4">
      <c r="M264"/>
    </row>
    <row r="265" spans="13:13" x14ac:dyDescent="0.4">
      <c r="M265"/>
    </row>
    <row r="266" spans="13:13" x14ac:dyDescent="0.4">
      <c r="M266"/>
    </row>
    <row r="267" spans="13:13" x14ac:dyDescent="0.4">
      <c r="M267"/>
    </row>
    <row r="268" spans="13:13" x14ac:dyDescent="0.4">
      <c r="M268"/>
    </row>
    <row r="269" spans="13:13" x14ac:dyDescent="0.4">
      <c r="M269"/>
    </row>
    <row r="270" spans="13:13" x14ac:dyDescent="0.4">
      <c r="M270"/>
    </row>
    <row r="271" spans="13:13" x14ac:dyDescent="0.4">
      <c r="M271"/>
    </row>
    <row r="272" spans="13:13" x14ac:dyDescent="0.4">
      <c r="M272"/>
    </row>
    <row r="273" spans="13:13" x14ac:dyDescent="0.4">
      <c r="M273"/>
    </row>
    <row r="274" spans="13:13" x14ac:dyDescent="0.4">
      <c r="M274"/>
    </row>
    <row r="275" spans="13:13" x14ac:dyDescent="0.4">
      <c r="M275"/>
    </row>
    <row r="276" spans="13:13" x14ac:dyDescent="0.4">
      <c r="M276"/>
    </row>
    <row r="277" spans="13:13" x14ac:dyDescent="0.4">
      <c r="M277"/>
    </row>
    <row r="278" spans="13:13" x14ac:dyDescent="0.4">
      <c r="M278"/>
    </row>
    <row r="279" spans="13:13" x14ac:dyDescent="0.4">
      <c r="M279"/>
    </row>
    <row r="280" spans="13:13" x14ac:dyDescent="0.4">
      <c r="M280"/>
    </row>
    <row r="281" spans="13:13" x14ac:dyDescent="0.4">
      <c r="M281"/>
    </row>
    <row r="282" spans="13:13" x14ac:dyDescent="0.4">
      <c r="M282"/>
    </row>
    <row r="283" spans="13:13" x14ac:dyDescent="0.4">
      <c r="M283"/>
    </row>
    <row r="284" spans="13:13" x14ac:dyDescent="0.4">
      <c r="M284"/>
    </row>
    <row r="285" spans="13:13" x14ac:dyDescent="0.4">
      <c r="M285"/>
    </row>
    <row r="286" spans="13:13" x14ac:dyDescent="0.4">
      <c r="M286"/>
    </row>
    <row r="287" spans="13:13" x14ac:dyDescent="0.4">
      <c r="M287"/>
    </row>
    <row r="288" spans="13:13" x14ac:dyDescent="0.4">
      <c r="M288"/>
    </row>
    <row r="289" spans="13:13" x14ac:dyDescent="0.4">
      <c r="M289"/>
    </row>
    <row r="290" spans="13:13" x14ac:dyDescent="0.4">
      <c r="M290"/>
    </row>
    <row r="291" spans="13:13" x14ac:dyDescent="0.4">
      <c r="M291"/>
    </row>
    <row r="292" spans="13:13" x14ac:dyDescent="0.4">
      <c r="M292"/>
    </row>
    <row r="293" spans="13:13" x14ac:dyDescent="0.4">
      <c r="M293"/>
    </row>
    <row r="294" spans="13:13" x14ac:dyDescent="0.4">
      <c r="M294"/>
    </row>
    <row r="295" spans="13:13" x14ac:dyDescent="0.4">
      <c r="M295"/>
    </row>
    <row r="296" spans="13:13" x14ac:dyDescent="0.4">
      <c r="M296"/>
    </row>
    <row r="297" spans="13:13" x14ac:dyDescent="0.4">
      <c r="M297"/>
    </row>
    <row r="298" spans="13:13" x14ac:dyDescent="0.4">
      <c r="M298"/>
    </row>
    <row r="299" spans="13:13" x14ac:dyDescent="0.4">
      <c r="M299"/>
    </row>
    <row r="300" spans="13:13" x14ac:dyDescent="0.4">
      <c r="M300"/>
    </row>
    <row r="301" spans="13:13" x14ac:dyDescent="0.4">
      <c r="M301"/>
    </row>
    <row r="302" spans="13:13" x14ac:dyDescent="0.4">
      <c r="M302"/>
    </row>
    <row r="303" spans="13:13" x14ac:dyDescent="0.4">
      <c r="M303"/>
    </row>
    <row r="304" spans="13:13" x14ac:dyDescent="0.4">
      <c r="M304"/>
    </row>
    <row r="305" spans="13:13" x14ac:dyDescent="0.4">
      <c r="M305"/>
    </row>
    <row r="306" spans="13:13" x14ac:dyDescent="0.4">
      <c r="M306"/>
    </row>
    <row r="307" spans="13:13" x14ac:dyDescent="0.4">
      <c r="M307"/>
    </row>
    <row r="308" spans="13:13" x14ac:dyDescent="0.4">
      <c r="M308"/>
    </row>
    <row r="309" spans="13:13" x14ac:dyDescent="0.4">
      <c r="M309"/>
    </row>
    <row r="310" spans="13:13" x14ac:dyDescent="0.4">
      <c r="M310"/>
    </row>
    <row r="311" spans="13:13" x14ac:dyDescent="0.4">
      <c r="M311"/>
    </row>
    <row r="312" spans="13:13" x14ac:dyDescent="0.4">
      <c r="M312"/>
    </row>
    <row r="313" spans="13:13" x14ac:dyDescent="0.4">
      <c r="M313"/>
    </row>
    <row r="314" spans="13:13" x14ac:dyDescent="0.4">
      <c r="M314"/>
    </row>
    <row r="315" spans="13:13" x14ac:dyDescent="0.4">
      <c r="M315"/>
    </row>
    <row r="316" spans="13:13" x14ac:dyDescent="0.4">
      <c r="M316"/>
    </row>
    <row r="317" spans="13:13" x14ac:dyDescent="0.4">
      <c r="M317"/>
    </row>
    <row r="318" spans="13:13" x14ac:dyDescent="0.4">
      <c r="M318"/>
    </row>
    <row r="319" spans="13:13" x14ac:dyDescent="0.4">
      <c r="M319"/>
    </row>
    <row r="320" spans="13:13" x14ac:dyDescent="0.4">
      <c r="M320"/>
    </row>
    <row r="321" spans="13:13" x14ac:dyDescent="0.4">
      <c r="M321"/>
    </row>
    <row r="322" spans="13:13" x14ac:dyDescent="0.4">
      <c r="M322"/>
    </row>
    <row r="323" spans="13:13" x14ac:dyDescent="0.4">
      <c r="M323"/>
    </row>
    <row r="324" spans="13:13" x14ac:dyDescent="0.4">
      <c r="M324"/>
    </row>
    <row r="325" spans="13:13" x14ac:dyDescent="0.4">
      <c r="M325"/>
    </row>
    <row r="326" spans="13:13" x14ac:dyDescent="0.4">
      <c r="M326"/>
    </row>
    <row r="327" spans="13:13" x14ac:dyDescent="0.4">
      <c r="M327"/>
    </row>
    <row r="328" spans="13:13" x14ac:dyDescent="0.4">
      <c r="M328"/>
    </row>
    <row r="329" spans="13:13" x14ac:dyDescent="0.4">
      <c r="M329"/>
    </row>
    <row r="330" spans="13:13" x14ac:dyDescent="0.4">
      <c r="M330"/>
    </row>
    <row r="331" spans="13:13" x14ac:dyDescent="0.4">
      <c r="M331"/>
    </row>
    <row r="332" spans="13:13" x14ac:dyDescent="0.4">
      <c r="M332"/>
    </row>
    <row r="333" spans="13:13" x14ac:dyDescent="0.4">
      <c r="M333"/>
    </row>
    <row r="334" spans="13:13" x14ac:dyDescent="0.4">
      <c r="M334"/>
    </row>
    <row r="335" spans="13:13" x14ac:dyDescent="0.4">
      <c r="M335"/>
    </row>
    <row r="336" spans="13:13" x14ac:dyDescent="0.4">
      <c r="M336"/>
    </row>
    <row r="337" spans="13:13" x14ac:dyDescent="0.4">
      <c r="M337"/>
    </row>
    <row r="338" spans="13:13" x14ac:dyDescent="0.4">
      <c r="M338"/>
    </row>
    <row r="339" spans="13:13" x14ac:dyDescent="0.4">
      <c r="M339"/>
    </row>
    <row r="340" spans="13:13" x14ac:dyDescent="0.4">
      <c r="M340"/>
    </row>
    <row r="341" spans="13:13" x14ac:dyDescent="0.4">
      <c r="M341"/>
    </row>
    <row r="342" spans="13:13" x14ac:dyDescent="0.4">
      <c r="M342"/>
    </row>
    <row r="343" spans="13:13" x14ac:dyDescent="0.4">
      <c r="M343"/>
    </row>
    <row r="344" spans="13:13" x14ac:dyDescent="0.4">
      <c r="M344"/>
    </row>
    <row r="345" spans="13:13" x14ac:dyDescent="0.4">
      <c r="M345"/>
    </row>
    <row r="346" spans="13:13" x14ac:dyDescent="0.4">
      <c r="M346"/>
    </row>
    <row r="347" spans="13:13" x14ac:dyDescent="0.4">
      <c r="M347"/>
    </row>
    <row r="348" spans="13:13" x14ac:dyDescent="0.4">
      <c r="M348"/>
    </row>
    <row r="349" spans="13:13" x14ac:dyDescent="0.4">
      <c r="M349"/>
    </row>
    <row r="350" spans="13:13" x14ac:dyDescent="0.4">
      <c r="M350"/>
    </row>
    <row r="351" spans="13:13" x14ac:dyDescent="0.4">
      <c r="M351"/>
    </row>
    <row r="352" spans="13:13" x14ac:dyDescent="0.4">
      <c r="M352"/>
    </row>
    <row r="353" spans="13:13" x14ac:dyDescent="0.4">
      <c r="M353"/>
    </row>
    <row r="354" spans="13:13" x14ac:dyDescent="0.4">
      <c r="M354"/>
    </row>
    <row r="355" spans="13:13" x14ac:dyDescent="0.4">
      <c r="M355"/>
    </row>
    <row r="356" spans="13:13" x14ac:dyDescent="0.4">
      <c r="M356"/>
    </row>
    <row r="357" spans="13:13" x14ac:dyDescent="0.4">
      <c r="M357"/>
    </row>
    <row r="358" spans="13:13" x14ac:dyDescent="0.4">
      <c r="M358"/>
    </row>
    <row r="359" spans="13:13" x14ac:dyDescent="0.4">
      <c r="M359"/>
    </row>
    <row r="360" spans="13:13" x14ac:dyDescent="0.4">
      <c r="M360"/>
    </row>
    <row r="361" spans="13:13" x14ac:dyDescent="0.4">
      <c r="M361"/>
    </row>
    <row r="362" spans="13:13" x14ac:dyDescent="0.4">
      <c r="M362"/>
    </row>
    <row r="363" spans="13:13" x14ac:dyDescent="0.4">
      <c r="M363"/>
    </row>
    <row r="364" spans="13:13" x14ac:dyDescent="0.4">
      <c r="M364"/>
    </row>
    <row r="365" spans="13:13" x14ac:dyDescent="0.4">
      <c r="M365"/>
    </row>
    <row r="366" spans="13:13" x14ac:dyDescent="0.4">
      <c r="M366"/>
    </row>
    <row r="367" spans="13:13" x14ac:dyDescent="0.4">
      <c r="M367"/>
    </row>
    <row r="368" spans="13:13" x14ac:dyDescent="0.4">
      <c r="M368"/>
    </row>
    <row r="369" spans="13:13" x14ac:dyDescent="0.4">
      <c r="M369"/>
    </row>
    <row r="370" spans="13:13" x14ac:dyDescent="0.4">
      <c r="M370"/>
    </row>
    <row r="371" spans="13:13" x14ac:dyDescent="0.4">
      <c r="M371"/>
    </row>
    <row r="372" spans="13:13" x14ac:dyDescent="0.4">
      <c r="M372"/>
    </row>
    <row r="373" spans="13:13" x14ac:dyDescent="0.4">
      <c r="M373"/>
    </row>
    <row r="374" spans="13:13" x14ac:dyDescent="0.4">
      <c r="M374"/>
    </row>
    <row r="375" spans="13:13" x14ac:dyDescent="0.4">
      <c r="M375"/>
    </row>
    <row r="376" spans="13:13" x14ac:dyDescent="0.4">
      <c r="M376"/>
    </row>
    <row r="377" spans="13:13" x14ac:dyDescent="0.4">
      <c r="M377"/>
    </row>
    <row r="378" spans="13:13" x14ac:dyDescent="0.4">
      <c r="M378"/>
    </row>
    <row r="379" spans="13:13" x14ac:dyDescent="0.4">
      <c r="M379"/>
    </row>
    <row r="380" spans="13:13" x14ac:dyDescent="0.4">
      <c r="M380"/>
    </row>
    <row r="381" spans="13:13" x14ac:dyDescent="0.4">
      <c r="M381"/>
    </row>
    <row r="382" spans="13:13" x14ac:dyDescent="0.4">
      <c r="M382"/>
    </row>
    <row r="383" spans="13:13" x14ac:dyDescent="0.4">
      <c r="M383"/>
    </row>
    <row r="384" spans="13:13" x14ac:dyDescent="0.4">
      <c r="M384"/>
    </row>
    <row r="385" spans="13:13" x14ac:dyDescent="0.4">
      <c r="M385"/>
    </row>
    <row r="386" spans="13:13" x14ac:dyDescent="0.4">
      <c r="M386"/>
    </row>
    <row r="387" spans="13:13" x14ac:dyDescent="0.4">
      <c r="M387"/>
    </row>
    <row r="388" spans="13:13" x14ac:dyDescent="0.4">
      <c r="M388"/>
    </row>
    <row r="389" spans="13:13" x14ac:dyDescent="0.4">
      <c r="M389"/>
    </row>
    <row r="390" spans="13:13" x14ac:dyDescent="0.4">
      <c r="M390"/>
    </row>
    <row r="391" spans="13:13" x14ac:dyDescent="0.4">
      <c r="M391"/>
    </row>
    <row r="392" spans="13:13" x14ac:dyDescent="0.4">
      <c r="M392"/>
    </row>
    <row r="393" spans="13:13" x14ac:dyDescent="0.4">
      <c r="M393"/>
    </row>
    <row r="394" spans="13:13" x14ac:dyDescent="0.4">
      <c r="M394"/>
    </row>
    <row r="395" spans="13:13" x14ac:dyDescent="0.4">
      <c r="M395"/>
    </row>
    <row r="396" spans="13:13" x14ac:dyDescent="0.4">
      <c r="M396"/>
    </row>
    <row r="397" spans="13:13" x14ac:dyDescent="0.4">
      <c r="M397"/>
    </row>
    <row r="398" spans="13:13" x14ac:dyDescent="0.4">
      <c r="M398"/>
    </row>
    <row r="399" spans="13:13" x14ac:dyDescent="0.4">
      <c r="M399"/>
    </row>
    <row r="400" spans="13:13" x14ac:dyDescent="0.4">
      <c r="M400"/>
    </row>
    <row r="401" spans="13:13" x14ac:dyDescent="0.4">
      <c r="M401"/>
    </row>
    <row r="402" spans="13:13" x14ac:dyDescent="0.4">
      <c r="M402"/>
    </row>
    <row r="403" spans="13:13" x14ac:dyDescent="0.4">
      <c r="M403"/>
    </row>
    <row r="404" spans="13:13" x14ac:dyDescent="0.4">
      <c r="M404"/>
    </row>
    <row r="405" spans="13:13" x14ac:dyDescent="0.4">
      <c r="M405"/>
    </row>
    <row r="406" spans="13:13" x14ac:dyDescent="0.4">
      <c r="M406"/>
    </row>
    <row r="407" spans="13:13" x14ac:dyDescent="0.4">
      <c r="M407"/>
    </row>
    <row r="408" spans="13:13" x14ac:dyDescent="0.4">
      <c r="M408"/>
    </row>
    <row r="409" spans="13:13" x14ac:dyDescent="0.4">
      <c r="M409"/>
    </row>
    <row r="410" spans="13:13" x14ac:dyDescent="0.4">
      <c r="M410"/>
    </row>
    <row r="411" spans="13:13" x14ac:dyDescent="0.4">
      <c r="M411"/>
    </row>
    <row r="412" spans="13:13" x14ac:dyDescent="0.4">
      <c r="M412"/>
    </row>
    <row r="413" spans="13:13" x14ac:dyDescent="0.4">
      <c r="M413"/>
    </row>
    <row r="414" spans="13:13" x14ac:dyDescent="0.4">
      <c r="M414"/>
    </row>
    <row r="415" spans="13:13" x14ac:dyDescent="0.4">
      <c r="M415"/>
    </row>
    <row r="416" spans="13:13" x14ac:dyDescent="0.4">
      <c r="M416"/>
    </row>
    <row r="417" spans="13:13" x14ac:dyDescent="0.4">
      <c r="M417"/>
    </row>
    <row r="418" spans="13:13" x14ac:dyDescent="0.4">
      <c r="M418"/>
    </row>
    <row r="419" spans="13:13" x14ac:dyDescent="0.4">
      <c r="M419"/>
    </row>
    <row r="420" spans="13:13" x14ac:dyDescent="0.4">
      <c r="M420"/>
    </row>
    <row r="421" spans="13:13" x14ac:dyDescent="0.4">
      <c r="M421"/>
    </row>
    <row r="422" spans="13:13" x14ac:dyDescent="0.4">
      <c r="M422"/>
    </row>
    <row r="423" spans="13:13" x14ac:dyDescent="0.4">
      <c r="M423"/>
    </row>
    <row r="424" spans="13:13" x14ac:dyDescent="0.4">
      <c r="M424"/>
    </row>
    <row r="425" spans="13:13" x14ac:dyDescent="0.4">
      <c r="M425"/>
    </row>
    <row r="426" spans="13:13" x14ac:dyDescent="0.4">
      <c r="M426"/>
    </row>
    <row r="427" spans="13:13" x14ac:dyDescent="0.4">
      <c r="M427"/>
    </row>
    <row r="428" spans="13:13" x14ac:dyDescent="0.4">
      <c r="M428"/>
    </row>
    <row r="429" spans="13:13" x14ac:dyDescent="0.4">
      <c r="M429"/>
    </row>
    <row r="430" spans="13:13" x14ac:dyDescent="0.4">
      <c r="M430"/>
    </row>
    <row r="431" spans="13:13" x14ac:dyDescent="0.4">
      <c r="M431"/>
    </row>
    <row r="432" spans="13:13" x14ac:dyDescent="0.4">
      <c r="M432"/>
    </row>
    <row r="433" spans="13:13" x14ac:dyDescent="0.4">
      <c r="M433"/>
    </row>
    <row r="434" spans="13:13" x14ac:dyDescent="0.4">
      <c r="M434"/>
    </row>
    <row r="435" spans="13:13" x14ac:dyDescent="0.4">
      <c r="M435"/>
    </row>
    <row r="436" spans="13:13" x14ac:dyDescent="0.4">
      <c r="M436"/>
    </row>
    <row r="437" spans="13:13" x14ac:dyDescent="0.4">
      <c r="M437"/>
    </row>
    <row r="438" spans="13:13" x14ac:dyDescent="0.4">
      <c r="M438"/>
    </row>
    <row r="439" spans="13:13" x14ac:dyDescent="0.4">
      <c r="M439"/>
    </row>
    <row r="440" spans="13:13" x14ac:dyDescent="0.4">
      <c r="M440"/>
    </row>
    <row r="441" spans="13:13" x14ac:dyDescent="0.4">
      <c r="M441"/>
    </row>
    <row r="442" spans="13:13" x14ac:dyDescent="0.4">
      <c r="M442"/>
    </row>
    <row r="443" spans="13:13" x14ac:dyDescent="0.4">
      <c r="M443"/>
    </row>
    <row r="444" spans="13:13" x14ac:dyDescent="0.4">
      <c r="M444"/>
    </row>
    <row r="445" spans="13:13" x14ac:dyDescent="0.4">
      <c r="M445"/>
    </row>
    <row r="446" spans="13:13" x14ac:dyDescent="0.4">
      <c r="M446"/>
    </row>
    <row r="447" spans="13:13" x14ac:dyDescent="0.4">
      <c r="M447"/>
    </row>
    <row r="448" spans="13:13" x14ac:dyDescent="0.4">
      <c r="M448"/>
    </row>
    <row r="449" spans="13:13" x14ac:dyDescent="0.4">
      <c r="M449"/>
    </row>
    <row r="450" spans="13:13" x14ac:dyDescent="0.4">
      <c r="M450"/>
    </row>
    <row r="451" spans="13:13" x14ac:dyDescent="0.4">
      <c r="M451"/>
    </row>
    <row r="452" spans="13:13" x14ac:dyDescent="0.4">
      <c r="M452"/>
    </row>
    <row r="453" spans="13:13" x14ac:dyDescent="0.4">
      <c r="M453"/>
    </row>
    <row r="454" spans="13:13" x14ac:dyDescent="0.4">
      <c r="M454"/>
    </row>
    <row r="455" spans="13:13" x14ac:dyDescent="0.4">
      <c r="M455"/>
    </row>
    <row r="456" spans="13:13" x14ac:dyDescent="0.4">
      <c r="M456"/>
    </row>
    <row r="457" spans="13:13" x14ac:dyDescent="0.4">
      <c r="M457"/>
    </row>
    <row r="458" spans="13:13" x14ac:dyDescent="0.4">
      <c r="M458"/>
    </row>
    <row r="459" spans="13:13" x14ac:dyDescent="0.4">
      <c r="M459"/>
    </row>
    <row r="460" spans="13:13" x14ac:dyDescent="0.4">
      <c r="M460"/>
    </row>
    <row r="461" spans="13:13" x14ac:dyDescent="0.4">
      <c r="M461"/>
    </row>
    <row r="462" spans="13:13" x14ac:dyDescent="0.4">
      <c r="M462"/>
    </row>
    <row r="463" spans="13:13" x14ac:dyDescent="0.4">
      <c r="M463"/>
    </row>
    <row r="464" spans="13:13" x14ac:dyDescent="0.4">
      <c r="M464"/>
    </row>
    <row r="465" spans="13:13" x14ac:dyDescent="0.4">
      <c r="M465"/>
    </row>
    <row r="466" spans="13:13" x14ac:dyDescent="0.4">
      <c r="M466"/>
    </row>
    <row r="467" spans="13:13" x14ac:dyDescent="0.4">
      <c r="M467"/>
    </row>
    <row r="468" spans="13:13" x14ac:dyDescent="0.4">
      <c r="M468"/>
    </row>
    <row r="469" spans="13:13" x14ac:dyDescent="0.4">
      <c r="M469"/>
    </row>
    <row r="470" spans="13:13" x14ac:dyDescent="0.4">
      <c r="M470"/>
    </row>
    <row r="471" spans="13:13" x14ac:dyDescent="0.4">
      <c r="M471"/>
    </row>
    <row r="472" spans="13:13" x14ac:dyDescent="0.4">
      <c r="M472"/>
    </row>
    <row r="473" spans="13:13" x14ac:dyDescent="0.4">
      <c r="M473"/>
    </row>
    <row r="474" spans="13:13" x14ac:dyDescent="0.4">
      <c r="M474"/>
    </row>
    <row r="475" spans="13:13" x14ac:dyDescent="0.4">
      <c r="M475"/>
    </row>
    <row r="476" spans="13:13" x14ac:dyDescent="0.4">
      <c r="M476"/>
    </row>
    <row r="477" spans="13:13" x14ac:dyDescent="0.4">
      <c r="M477"/>
    </row>
    <row r="478" spans="13:13" x14ac:dyDescent="0.4">
      <c r="M478"/>
    </row>
    <row r="479" spans="13:13" x14ac:dyDescent="0.4">
      <c r="M479"/>
    </row>
    <row r="480" spans="13:13" x14ac:dyDescent="0.4">
      <c r="M480"/>
    </row>
    <row r="481" spans="13:13" x14ac:dyDescent="0.4">
      <c r="M481"/>
    </row>
    <row r="482" spans="13:13" x14ac:dyDescent="0.4">
      <c r="M482"/>
    </row>
    <row r="483" spans="13:13" x14ac:dyDescent="0.4">
      <c r="M483"/>
    </row>
    <row r="484" spans="13:13" x14ac:dyDescent="0.4">
      <c r="M484"/>
    </row>
    <row r="485" spans="13:13" x14ac:dyDescent="0.4">
      <c r="M485"/>
    </row>
    <row r="486" spans="13:13" x14ac:dyDescent="0.4">
      <c r="M486"/>
    </row>
    <row r="487" spans="13:13" x14ac:dyDescent="0.4">
      <c r="M487"/>
    </row>
    <row r="488" spans="13:13" x14ac:dyDescent="0.4">
      <c r="M488"/>
    </row>
    <row r="489" spans="13:13" x14ac:dyDescent="0.4">
      <c r="M489"/>
    </row>
    <row r="490" spans="13:13" x14ac:dyDescent="0.4">
      <c r="M490"/>
    </row>
    <row r="491" spans="13:13" x14ac:dyDescent="0.4">
      <c r="M491"/>
    </row>
    <row r="492" spans="13:13" x14ac:dyDescent="0.4">
      <c r="M492"/>
    </row>
    <row r="493" spans="13:13" x14ac:dyDescent="0.4">
      <c r="M493"/>
    </row>
    <row r="494" spans="13:13" x14ac:dyDescent="0.4">
      <c r="M494"/>
    </row>
    <row r="495" spans="13:13" x14ac:dyDescent="0.4">
      <c r="M495"/>
    </row>
    <row r="496" spans="13:13" x14ac:dyDescent="0.4">
      <c r="M496"/>
    </row>
    <row r="497" spans="13:13" x14ac:dyDescent="0.4">
      <c r="M497"/>
    </row>
    <row r="498" spans="13:13" x14ac:dyDescent="0.4">
      <c r="M498"/>
    </row>
    <row r="499" spans="13:13" x14ac:dyDescent="0.4">
      <c r="M499"/>
    </row>
    <row r="500" spans="13:13" x14ac:dyDescent="0.4">
      <c r="M500"/>
    </row>
    <row r="501" spans="13:13" x14ac:dyDescent="0.4">
      <c r="M501"/>
    </row>
    <row r="502" spans="13:13" x14ac:dyDescent="0.4">
      <c r="M502"/>
    </row>
    <row r="503" spans="13:13" x14ac:dyDescent="0.4">
      <c r="M503"/>
    </row>
    <row r="504" spans="13:13" x14ac:dyDescent="0.4">
      <c r="M504"/>
    </row>
    <row r="505" spans="13:13" x14ac:dyDescent="0.4">
      <c r="M505"/>
    </row>
    <row r="506" spans="13:13" x14ac:dyDescent="0.4">
      <c r="M506"/>
    </row>
    <row r="507" spans="13:13" x14ac:dyDescent="0.4">
      <c r="M507"/>
    </row>
    <row r="508" spans="13:13" x14ac:dyDescent="0.4">
      <c r="M508"/>
    </row>
    <row r="509" spans="13:13" x14ac:dyDescent="0.4">
      <c r="M509"/>
    </row>
    <row r="510" spans="13:13" x14ac:dyDescent="0.4">
      <c r="M510"/>
    </row>
    <row r="511" spans="13:13" x14ac:dyDescent="0.4">
      <c r="M511"/>
    </row>
    <row r="512" spans="13:13" x14ac:dyDescent="0.4">
      <c r="M512"/>
    </row>
    <row r="513" spans="13:13" x14ac:dyDescent="0.4">
      <c r="M513"/>
    </row>
    <row r="514" spans="13:13" x14ac:dyDescent="0.4">
      <c r="M514"/>
    </row>
    <row r="515" spans="13:13" x14ac:dyDescent="0.4">
      <c r="M515"/>
    </row>
    <row r="516" spans="13:13" x14ac:dyDescent="0.4">
      <c r="M516"/>
    </row>
    <row r="517" spans="13:13" x14ac:dyDescent="0.4">
      <c r="M517"/>
    </row>
    <row r="518" spans="13:13" x14ac:dyDescent="0.4">
      <c r="M518"/>
    </row>
    <row r="519" spans="13:13" x14ac:dyDescent="0.4">
      <c r="M519"/>
    </row>
    <row r="520" spans="13:13" x14ac:dyDescent="0.4">
      <c r="M520"/>
    </row>
    <row r="521" spans="13:13" x14ac:dyDescent="0.4">
      <c r="M521"/>
    </row>
    <row r="522" spans="13:13" x14ac:dyDescent="0.4">
      <c r="M522"/>
    </row>
    <row r="523" spans="13:13" x14ac:dyDescent="0.4">
      <c r="M523"/>
    </row>
    <row r="524" spans="13:13" x14ac:dyDescent="0.4">
      <c r="M524"/>
    </row>
    <row r="525" spans="13:13" x14ac:dyDescent="0.4">
      <c r="M525"/>
    </row>
    <row r="526" spans="13:13" x14ac:dyDescent="0.4">
      <c r="M526"/>
    </row>
    <row r="527" spans="13:13" x14ac:dyDescent="0.4">
      <c r="M527"/>
    </row>
    <row r="528" spans="13:13" x14ac:dyDescent="0.4">
      <c r="M528"/>
    </row>
    <row r="529" spans="13:13" x14ac:dyDescent="0.4">
      <c r="M529"/>
    </row>
    <row r="530" spans="13:13" x14ac:dyDescent="0.4">
      <c r="M530"/>
    </row>
    <row r="531" spans="13:13" x14ac:dyDescent="0.4">
      <c r="M531"/>
    </row>
    <row r="532" spans="13:13" x14ac:dyDescent="0.4">
      <c r="M532"/>
    </row>
    <row r="533" spans="13:13" x14ac:dyDescent="0.4">
      <c r="M533"/>
    </row>
    <row r="534" spans="13:13" x14ac:dyDescent="0.4">
      <c r="M534"/>
    </row>
    <row r="535" spans="13:13" x14ac:dyDescent="0.4">
      <c r="M535"/>
    </row>
    <row r="536" spans="13:13" x14ac:dyDescent="0.4">
      <c r="M536"/>
    </row>
    <row r="537" spans="13:13" x14ac:dyDescent="0.4">
      <c r="M537"/>
    </row>
    <row r="538" spans="13:13" x14ac:dyDescent="0.4">
      <c r="M538"/>
    </row>
    <row r="539" spans="13:13" x14ac:dyDescent="0.4">
      <c r="M539"/>
    </row>
    <row r="540" spans="13:13" x14ac:dyDescent="0.4">
      <c r="M540"/>
    </row>
    <row r="541" spans="13:13" x14ac:dyDescent="0.4">
      <c r="M541"/>
    </row>
    <row r="542" spans="13:13" x14ac:dyDescent="0.4">
      <c r="M542"/>
    </row>
    <row r="543" spans="13:13" x14ac:dyDescent="0.4">
      <c r="M543"/>
    </row>
    <row r="544" spans="13:13" x14ac:dyDescent="0.4">
      <c r="M544"/>
    </row>
    <row r="545" spans="13:13" x14ac:dyDescent="0.4">
      <c r="M545"/>
    </row>
    <row r="546" spans="13:13" x14ac:dyDescent="0.4">
      <c r="M546"/>
    </row>
    <row r="547" spans="13:13" x14ac:dyDescent="0.4">
      <c r="M547"/>
    </row>
    <row r="548" spans="13:13" x14ac:dyDescent="0.4">
      <c r="M548"/>
    </row>
    <row r="549" spans="13:13" x14ac:dyDescent="0.4">
      <c r="M549"/>
    </row>
    <row r="550" spans="13:13" x14ac:dyDescent="0.4">
      <c r="M550"/>
    </row>
    <row r="551" spans="13:13" x14ac:dyDescent="0.4">
      <c r="M551"/>
    </row>
    <row r="552" spans="13:13" x14ac:dyDescent="0.4">
      <c r="M552"/>
    </row>
    <row r="553" spans="13:13" x14ac:dyDescent="0.4">
      <c r="M553"/>
    </row>
    <row r="554" spans="13:13" x14ac:dyDescent="0.4">
      <c r="M554"/>
    </row>
    <row r="555" spans="13:13" x14ac:dyDescent="0.4">
      <c r="M555"/>
    </row>
    <row r="556" spans="13:13" x14ac:dyDescent="0.4">
      <c r="M556"/>
    </row>
    <row r="557" spans="13:13" x14ac:dyDescent="0.4">
      <c r="M557"/>
    </row>
    <row r="558" spans="13:13" x14ac:dyDescent="0.4">
      <c r="M558"/>
    </row>
    <row r="559" spans="13:13" x14ac:dyDescent="0.4">
      <c r="M559"/>
    </row>
    <row r="560" spans="13:13" x14ac:dyDescent="0.4">
      <c r="M560"/>
    </row>
    <row r="561" spans="13:13" x14ac:dyDescent="0.4">
      <c r="M561"/>
    </row>
    <row r="562" spans="13:13" x14ac:dyDescent="0.4">
      <c r="M562"/>
    </row>
    <row r="563" spans="13:13" x14ac:dyDescent="0.4">
      <c r="M563"/>
    </row>
    <row r="564" spans="13:13" x14ac:dyDescent="0.4">
      <c r="M564"/>
    </row>
    <row r="565" spans="13:13" x14ac:dyDescent="0.4">
      <c r="M565"/>
    </row>
    <row r="566" spans="13:13" x14ac:dyDescent="0.4">
      <c r="M566"/>
    </row>
    <row r="567" spans="13:13" x14ac:dyDescent="0.4">
      <c r="M567"/>
    </row>
    <row r="568" spans="13:13" x14ac:dyDescent="0.4">
      <c r="M568"/>
    </row>
    <row r="569" spans="13:13" x14ac:dyDescent="0.4">
      <c r="M569"/>
    </row>
    <row r="570" spans="13:13" x14ac:dyDescent="0.4">
      <c r="M570"/>
    </row>
    <row r="571" spans="13:13" x14ac:dyDescent="0.4">
      <c r="M571"/>
    </row>
    <row r="572" spans="13:13" x14ac:dyDescent="0.4">
      <c r="M572"/>
    </row>
    <row r="573" spans="13:13" x14ac:dyDescent="0.4">
      <c r="M573"/>
    </row>
    <row r="574" spans="13:13" x14ac:dyDescent="0.4">
      <c r="M574"/>
    </row>
    <row r="575" spans="13:13" x14ac:dyDescent="0.4">
      <c r="M575"/>
    </row>
    <row r="576" spans="13:13" x14ac:dyDescent="0.4">
      <c r="M576"/>
    </row>
    <row r="577" spans="13:13" x14ac:dyDescent="0.4">
      <c r="M577"/>
    </row>
    <row r="578" spans="13:13" x14ac:dyDescent="0.4">
      <c r="M578"/>
    </row>
    <row r="579" spans="13:13" x14ac:dyDescent="0.4">
      <c r="M579"/>
    </row>
    <row r="580" spans="13:13" x14ac:dyDescent="0.4">
      <c r="M580"/>
    </row>
    <row r="581" spans="13:13" x14ac:dyDescent="0.4">
      <c r="M581"/>
    </row>
    <row r="582" spans="13:13" x14ac:dyDescent="0.4">
      <c r="M582"/>
    </row>
    <row r="583" spans="13:13" x14ac:dyDescent="0.4">
      <c r="M583"/>
    </row>
    <row r="584" spans="13:13" x14ac:dyDescent="0.4">
      <c r="M584"/>
    </row>
    <row r="585" spans="13:13" x14ac:dyDescent="0.4">
      <c r="M585"/>
    </row>
    <row r="586" spans="13:13" x14ac:dyDescent="0.4">
      <c r="M586"/>
    </row>
    <row r="587" spans="13:13" x14ac:dyDescent="0.4">
      <c r="M587"/>
    </row>
    <row r="588" spans="13:13" x14ac:dyDescent="0.4">
      <c r="M588"/>
    </row>
    <row r="589" spans="13:13" x14ac:dyDescent="0.4">
      <c r="M589"/>
    </row>
    <row r="590" spans="13:13" x14ac:dyDescent="0.4">
      <c r="M590"/>
    </row>
    <row r="591" spans="13:13" x14ac:dyDescent="0.4">
      <c r="M591"/>
    </row>
    <row r="592" spans="13:13" x14ac:dyDescent="0.4">
      <c r="M592"/>
    </row>
    <row r="593" spans="13:13" x14ac:dyDescent="0.4">
      <c r="M593"/>
    </row>
    <row r="594" spans="13:13" x14ac:dyDescent="0.4">
      <c r="M594"/>
    </row>
    <row r="595" spans="13:13" x14ac:dyDescent="0.4">
      <c r="M595"/>
    </row>
    <row r="596" spans="13:13" x14ac:dyDescent="0.4">
      <c r="M596"/>
    </row>
    <row r="597" spans="13:13" x14ac:dyDescent="0.4">
      <c r="M597"/>
    </row>
    <row r="598" spans="13:13" x14ac:dyDescent="0.4">
      <c r="M598"/>
    </row>
    <row r="599" spans="13:13" x14ac:dyDescent="0.4">
      <c r="M599"/>
    </row>
    <row r="600" spans="13:13" x14ac:dyDescent="0.4">
      <c r="M600"/>
    </row>
    <row r="601" spans="13:13" x14ac:dyDescent="0.4">
      <c r="M601"/>
    </row>
    <row r="602" spans="13:13" x14ac:dyDescent="0.4">
      <c r="M602"/>
    </row>
    <row r="603" spans="13:13" x14ac:dyDescent="0.4">
      <c r="M603"/>
    </row>
    <row r="604" spans="13:13" x14ac:dyDescent="0.4">
      <c r="M604"/>
    </row>
    <row r="605" spans="13:13" x14ac:dyDescent="0.4">
      <c r="M605"/>
    </row>
    <row r="606" spans="13:13" x14ac:dyDescent="0.4">
      <c r="M606"/>
    </row>
    <row r="607" spans="13:13" x14ac:dyDescent="0.4">
      <c r="M607"/>
    </row>
    <row r="608" spans="13:13" x14ac:dyDescent="0.4">
      <c r="M608"/>
    </row>
    <row r="609" spans="13:13" x14ac:dyDescent="0.4">
      <c r="M609"/>
    </row>
    <row r="610" spans="13:13" x14ac:dyDescent="0.4">
      <c r="M610"/>
    </row>
    <row r="611" spans="13:13" x14ac:dyDescent="0.4">
      <c r="M611"/>
    </row>
    <row r="612" spans="13:13" x14ac:dyDescent="0.4">
      <c r="M612"/>
    </row>
    <row r="613" spans="13:13" x14ac:dyDescent="0.4">
      <c r="M613"/>
    </row>
    <row r="614" spans="13:13" x14ac:dyDescent="0.4">
      <c r="M614"/>
    </row>
    <row r="615" spans="13:13" x14ac:dyDescent="0.4">
      <c r="M615"/>
    </row>
    <row r="616" spans="13:13" x14ac:dyDescent="0.4">
      <c r="M616"/>
    </row>
    <row r="617" spans="13:13" x14ac:dyDescent="0.4">
      <c r="M617"/>
    </row>
    <row r="618" spans="13:13" x14ac:dyDescent="0.4">
      <c r="M618"/>
    </row>
    <row r="619" spans="13:13" x14ac:dyDescent="0.4">
      <c r="M619"/>
    </row>
    <row r="620" spans="13:13" x14ac:dyDescent="0.4">
      <c r="M620"/>
    </row>
    <row r="621" spans="13:13" x14ac:dyDescent="0.4">
      <c r="M621"/>
    </row>
    <row r="622" spans="13:13" x14ac:dyDescent="0.4">
      <c r="M622"/>
    </row>
    <row r="623" spans="13:13" x14ac:dyDescent="0.4">
      <c r="M623"/>
    </row>
    <row r="624" spans="13:13" x14ac:dyDescent="0.4">
      <c r="M624"/>
    </row>
    <row r="625" spans="13:13" x14ac:dyDescent="0.4">
      <c r="M625"/>
    </row>
    <row r="626" spans="13:13" x14ac:dyDescent="0.4">
      <c r="M626"/>
    </row>
    <row r="627" spans="13:13" x14ac:dyDescent="0.4">
      <c r="M627"/>
    </row>
    <row r="628" spans="13:13" x14ac:dyDescent="0.4">
      <c r="M628"/>
    </row>
    <row r="629" spans="13:13" x14ac:dyDescent="0.4">
      <c r="M629"/>
    </row>
    <row r="630" spans="13:13" x14ac:dyDescent="0.4">
      <c r="M630"/>
    </row>
    <row r="631" spans="13:13" x14ac:dyDescent="0.4">
      <c r="M631"/>
    </row>
    <row r="632" spans="13:13" x14ac:dyDescent="0.4">
      <c r="M632"/>
    </row>
    <row r="633" spans="13:13" x14ac:dyDescent="0.4">
      <c r="M633"/>
    </row>
    <row r="634" spans="13:13" x14ac:dyDescent="0.4">
      <c r="M634"/>
    </row>
    <row r="635" spans="13:13" x14ac:dyDescent="0.4">
      <c r="M635"/>
    </row>
    <row r="636" spans="13:13" x14ac:dyDescent="0.4">
      <c r="M636"/>
    </row>
    <row r="637" spans="13:13" x14ac:dyDescent="0.4">
      <c r="M637"/>
    </row>
    <row r="638" spans="13:13" x14ac:dyDescent="0.4">
      <c r="M638"/>
    </row>
    <row r="639" spans="13:13" x14ac:dyDescent="0.4">
      <c r="M639"/>
    </row>
    <row r="640" spans="13:13" x14ac:dyDescent="0.4">
      <c r="M640"/>
    </row>
    <row r="641" spans="13:13" x14ac:dyDescent="0.4">
      <c r="M641"/>
    </row>
    <row r="642" spans="13:13" x14ac:dyDescent="0.4">
      <c r="M642"/>
    </row>
    <row r="643" spans="13:13" x14ac:dyDescent="0.4">
      <c r="M643"/>
    </row>
    <row r="644" spans="13:13" x14ac:dyDescent="0.4">
      <c r="M644"/>
    </row>
    <row r="645" spans="13:13" x14ac:dyDescent="0.4">
      <c r="M645"/>
    </row>
    <row r="646" spans="13:13" x14ac:dyDescent="0.4">
      <c r="M646"/>
    </row>
    <row r="647" spans="13:13" x14ac:dyDescent="0.4">
      <c r="M647"/>
    </row>
    <row r="648" spans="13:13" x14ac:dyDescent="0.4">
      <c r="M648"/>
    </row>
    <row r="649" spans="13:13" x14ac:dyDescent="0.4">
      <c r="M649"/>
    </row>
    <row r="650" spans="13:13" x14ac:dyDescent="0.4">
      <c r="M650"/>
    </row>
    <row r="651" spans="13:13" x14ac:dyDescent="0.4">
      <c r="M651"/>
    </row>
    <row r="652" spans="13:13" x14ac:dyDescent="0.4">
      <c r="M652"/>
    </row>
    <row r="653" spans="13:13" x14ac:dyDescent="0.4">
      <c r="M653"/>
    </row>
    <row r="654" spans="13:13" x14ac:dyDescent="0.4">
      <c r="M654"/>
    </row>
    <row r="655" spans="13:13" x14ac:dyDescent="0.4">
      <c r="M655"/>
    </row>
    <row r="656" spans="13:13" x14ac:dyDescent="0.4">
      <c r="M656"/>
    </row>
    <row r="657" spans="13:13" x14ac:dyDescent="0.4">
      <c r="M657"/>
    </row>
    <row r="658" spans="13:13" x14ac:dyDescent="0.4">
      <c r="M658"/>
    </row>
    <row r="659" spans="13:13" x14ac:dyDescent="0.4">
      <c r="M659"/>
    </row>
    <row r="660" spans="13:13" x14ac:dyDescent="0.4">
      <c r="M660"/>
    </row>
    <row r="661" spans="13:13" x14ac:dyDescent="0.4">
      <c r="M661"/>
    </row>
    <row r="662" spans="13:13" x14ac:dyDescent="0.4">
      <c r="M662"/>
    </row>
    <row r="663" spans="13:13" x14ac:dyDescent="0.4">
      <c r="M663"/>
    </row>
    <row r="664" spans="13:13" x14ac:dyDescent="0.4">
      <c r="M664"/>
    </row>
    <row r="665" spans="13:13" x14ac:dyDescent="0.4">
      <c r="M665"/>
    </row>
    <row r="666" spans="13:13" x14ac:dyDescent="0.4">
      <c r="M666"/>
    </row>
    <row r="667" spans="13:13" x14ac:dyDescent="0.4">
      <c r="M667"/>
    </row>
    <row r="668" spans="13:13" x14ac:dyDescent="0.4">
      <c r="M668"/>
    </row>
    <row r="669" spans="13:13" x14ac:dyDescent="0.4">
      <c r="M669"/>
    </row>
    <row r="670" spans="13:13" x14ac:dyDescent="0.4">
      <c r="M670"/>
    </row>
    <row r="671" spans="13:13" x14ac:dyDescent="0.4">
      <c r="M671"/>
    </row>
    <row r="672" spans="13:13" x14ac:dyDescent="0.4">
      <c r="M672"/>
    </row>
    <row r="673" spans="13:13" x14ac:dyDescent="0.4">
      <c r="M673"/>
    </row>
    <row r="674" spans="13:13" x14ac:dyDescent="0.4">
      <c r="M674"/>
    </row>
    <row r="675" spans="13:13" x14ac:dyDescent="0.4">
      <c r="M675"/>
    </row>
    <row r="676" spans="13:13" x14ac:dyDescent="0.4">
      <c r="M676"/>
    </row>
    <row r="677" spans="13:13" x14ac:dyDescent="0.4">
      <c r="M677"/>
    </row>
    <row r="678" spans="13:13" x14ac:dyDescent="0.4">
      <c r="M678"/>
    </row>
    <row r="679" spans="13:13" x14ac:dyDescent="0.4">
      <c r="M679"/>
    </row>
    <row r="680" spans="13:13" x14ac:dyDescent="0.4">
      <c r="M680"/>
    </row>
    <row r="681" spans="13:13" x14ac:dyDescent="0.4">
      <c r="M681"/>
    </row>
    <row r="682" spans="13:13" x14ac:dyDescent="0.4">
      <c r="M682"/>
    </row>
    <row r="683" spans="13:13" x14ac:dyDescent="0.4">
      <c r="M683"/>
    </row>
    <row r="684" spans="13:13" x14ac:dyDescent="0.4">
      <c r="M684"/>
    </row>
    <row r="685" spans="13:13" x14ac:dyDescent="0.4">
      <c r="M685"/>
    </row>
    <row r="686" spans="13:13" x14ac:dyDescent="0.4">
      <c r="M686"/>
    </row>
    <row r="687" spans="13:13" x14ac:dyDescent="0.4">
      <c r="M687"/>
    </row>
    <row r="688" spans="13:13" x14ac:dyDescent="0.4">
      <c r="M688"/>
    </row>
    <row r="689" spans="13:13" x14ac:dyDescent="0.4">
      <c r="M689"/>
    </row>
    <row r="690" spans="13:13" x14ac:dyDescent="0.4">
      <c r="M690"/>
    </row>
    <row r="691" spans="13:13" x14ac:dyDescent="0.4">
      <c r="M691"/>
    </row>
    <row r="692" spans="13:13" x14ac:dyDescent="0.4">
      <c r="M692"/>
    </row>
    <row r="693" spans="13:13" x14ac:dyDescent="0.4">
      <c r="M693"/>
    </row>
    <row r="694" spans="13:13" x14ac:dyDescent="0.4">
      <c r="M694"/>
    </row>
    <row r="695" spans="13:13" x14ac:dyDescent="0.4">
      <c r="M695"/>
    </row>
    <row r="696" spans="13:13" x14ac:dyDescent="0.4">
      <c r="M696"/>
    </row>
    <row r="697" spans="13:13" x14ac:dyDescent="0.4">
      <c r="M697"/>
    </row>
    <row r="698" spans="13:13" x14ac:dyDescent="0.4">
      <c r="M698"/>
    </row>
    <row r="699" spans="13:13" x14ac:dyDescent="0.4">
      <c r="M699"/>
    </row>
    <row r="700" spans="13:13" x14ac:dyDescent="0.4">
      <c r="M700"/>
    </row>
    <row r="701" spans="13:13" x14ac:dyDescent="0.4">
      <c r="M701"/>
    </row>
    <row r="702" spans="13:13" x14ac:dyDescent="0.4">
      <c r="M702"/>
    </row>
    <row r="703" spans="13:13" x14ac:dyDescent="0.4">
      <c r="M703"/>
    </row>
    <row r="704" spans="13:13" x14ac:dyDescent="0.4">
      <c r="M704"/>
    </row>
    <row r="705" spans="13:13" x14ac:dyDescent="0.4">
      <c r="M705"/>
    </row>
    <row r="706" spans="13:13" x14ac:dyDescent="0.4">
      <c r="M706"/>
    </row>
    <row r="707" spans="13:13" x14ac:dyDescent="0.4">
      <c r="M707"/>
    </row>
    <row r="708" spans="13:13" x14ac:dyDescent="0.4">
      <c r="M708"/>
    </row>
    <row r="709" spans="13:13" x14ac:dyDescent="0.4">
      <c r="M709"/>
    </row>
    <row r="710" spans="13:13" x14ac:dyDescent="0.4">
      <c r="M710"/>
    </row>
    <row r="711" spans="13:13" x14ac:dyDescent="0.4">
      <c r="M711"/>
    </row>
    <row r="712" spans="13:13" x14ac:dyDescent="0.4">
      <c r="M712"/>
    </row>
    <row r="713" spans="13:13" x14ac:dyDescent="0.4">
      <c r="M713"/>
    </row>
    <row r="714" spans="13:13" x14ac:dyDescent="0.4">
      <c r="M714"/>
    </row>
    <row r="715" spans="13:13" x14ac:dyDescent="0.4">
      <c r="M715"/>
    </row>
    <row r="716" spans="13:13" x14ac:dyDescent="0.4">
      <c r="M716"/>
    </row>
    <row r="717" spans="13:13" x14ac:dyDescent="0.4">
      <c r="M717"/>
    </row>
    <row r="718" spans="13:13" x14ac:dyDescent="0.4">
      <c r="M718"/>
    </row>
    <row r="719" spans="13:13" x14ac:dyDescent="0.4">
      <c r="M719"/>
    </row>
    <row r="720" spans="13:13" x14ac:dyDescent="0.4">
      <c r="M720"/>
    </row>
    <row r="721" spans="13:13" x14ac:dyDescent="0.4">
      <c r="M721"/>
    </row>
    <row r="722" spans="13:13" x14ac:dyDescent="0.4">
      <c r="M722"/>
    </row>
    <row r="723" spans="13:13" x14ac:dyDescent="0.4">
      <c r="M723"/>
    </row>
    <row r="724" spans="13:13" x14ac:dyDescent="0.4">
      <c r="M724"/>
    </row>
    <row r="725" spans="13:13" x14ac:dyDescent="0.4">
      <c r="M725"/>
    </row>
    <row r="726" spans="13:13" x14ac:dyDescent="0.4">
      <c r="M726"/>
    </row>
    <row r="727" spans="13:13" x14ac:dyDescent="0.4">
      <c r="M727"/>
    </row>
    <row r="728" spans="13:13" x14ac:dyDescent="0.4">
      <c r="M728"/>
    </row>
    <row r="729" spans="13:13" x14ac:dyDescent="0.4">
      <c r="M729"/>
    </row>
    <row r="730" spans="13:13" x14ac:dyDescent="0.4">
      <c r="M730"/>
    </row>
    <row r="731" spans="13:13" x14ac:dyDescent="0.4">
      <c r="M731"/>
    </row>
    <row r="732" spans="13:13" x14ac:dyDescent="0.4">
      <c r="M732"/>
    </row>
    <row r="733" spans="13:13" x14ac:dyDescent="0.4">
      <c r="M733"/>
    </row>
    <row r="734" spans="13:13" x14ac:dyDescent="0.4">
      <c r="M734"/>
    </row>
    <row r="735" spans="13:13" x14ac:dyDescent="0.4">
      <c r="M735"/>
    </row>
    <row r="736" spans="13:13" x14ac:dyDescent="0.4">
      <c r="M736"/>
    </row>
    <row r="737" spans="13:13" x14ac:dyDescent="0.4">
      <c r="M737"/>
    </row>
    <row r="738" spans="13:13" x14ac:dyDescent="0.4">
      <c r="M738"/>
    </row>
    <row r="739" spans="13:13" x14ac:dyDescent="0.4">
      <c r="M739"/>
    </row>
    <row r="740" spans="13:13" x14ac:dyDescent="0.4">
      <c r="M740"/>
    </row>
    <row r="741" spans="13:13" x14ac:dyDescent="0.4">
      <c r="M741"/>
    </row>
    <row r="742" spans="13:13" x14ac:dyDescent="0.4">
      <c r="M742"/>
    </row>
    <row r="743" spans="13:13" x14ac:dyDescent="0.4">
      <c r="M743"/>
    </row>
    <row r="744" spans="13:13" x14ac:dyDescent="0.4">
      <c r="M744"/>
    </row>
    <row r="745" spans="13:13" x14ac:dyDescent="0.4">
      <c r="M745"/>
    </row>
    <row r="746" spans="13:13" x14ac:dyDescent="0.4">
      <c r="M746"/>
    </row>
    <row r="747" spans="13:13" x14ac:dyDescent="0.4">
      <c r="M747"/>
    </row>
    <row r="748" spans="13:13" x14ac:dyDescent="0.4">
      <c r="M748"/>
    </row>
    <row r="749" spans="13:13" x14ac:dyDescent="0.4">
      <c r="M749"/>
    </row>
    <row r="750" spans="13:13" x14ac:dyDescent="0.4">
      <c r="M750"/>
    </row>
    <row r="751" spans="13:13" x14ac:dyDescent="0.4">
      <c r="M751"/>
    </row>
    <row r="752" spans="13:13" x14ac:dyDescent="0.4">
      <c r="M752"/>
    </row>
    <row r="753" spans="13:13" x14ac:dyDescent="0.4">
      <c r="M753"/>
    </row>
    <row r="754" spans="13:13" x14ac:dyDescent="0.4">
      <c r="M754"/>
    </row>
    <row r="755" spans="13:13" x14ac:dyDescent="0.4">
      <c r="M755"/>
    </row>
    <row r="756" spans="13:13" x14ac:dyDescent="0.4">
      <c r="M756"/>
    </row>
    <row r="757" spans="13:13" x14ac:dyDescent="0.4">
      <c r="M757"/>
    </row>
    <row r="758" spans="13:13" x14ac:dyDescent="0.4">
      <c r="M758"/>
    </row>
    <row r="759" spans="13:13" x14ac:dyDescent="0.4">
      <c r="M759"/>
    </row>
    <row r="760" spans="13:13" x14ac:dyDescent="0.4">
      <c r="M760"/>
    </row>
    <row r="761" spans="13:13" x14ac:dyDescent="0.4">
      <c r="M761"/>
    </row>
    <row r="762" spans="13:13" x14ac:dyDescent="0.4">
      <c r="M762"/>
    </row>
    <row r="763" spans="13:13" x14ac:dyDescent="0.4">
      <c r="M763"/>
    </row>
    <row r="764" spans="13:13" x14ac:dyDescent="0.4">
      <c r="M764"/>
    </row>
    <row r="765" spans="13:13" x14ac:dyDescent="0.4">
      <c r="M765"/>
    </row>
    <row r="766" spans="13:13" x14ac:dyDescent="0.4">
      <c r="M766"/>
    </row>
    <row r="767" spans="13:13" x14ac:dyDescent="0.4">
      <c r="M767"/>
    </row>
    <row r="768" spans="13:13" x14ac:dyDescent="0.4">
      <c r="M768"/>
    </row>
    <row r="769" spans="13:13" x14ac:dyDescent="0.4">
      <c r="M769"/>
    </row>
    <row r="770" spans="13:13" x14ac:dyDescent="0.4">
      <c r="M770"/>
    </row>
    <row r="771" spans="13:13" x14ac:dyDescent="0.4">
      <c r="M771"/>
    </row>
    <row r="772" spans="13:13" x14ac:dyDescent="0.4">
      <c r="M772"/>
    </row>
    <row r="773" spans="13:13" x14ac:dyDescent="0.4">
      <c r="M773"/>
    </row>
    <row r="774" spans="13:13" x14ac:dyDescent="0.4">
      <c r="M774"/>
    </row>
    <row r="775" spans="13:13" x14ac:dyDescent="0.4">
      <c r="M775"/>
    </row>
    <row r="776" spans="13:13" x14ac:dyDescent="0.4">
      <c r="M776"/>
    </row>
    <row r="777" spans="13:13" x14ac:dyDescent="0.4">
      <c r="M777"/>
    </row>
    <row r="778" spans="13:13" x14ac:dyDescent="0.4">
      <c r="M778"/>
    </row>
    <row r="779" spans="13:13" x14ac:dyDescent="0.4">
      <c r="M779"/>
    </row>
    <row r="780" spans="13:13" x14ac:dyDescent="0.4">
      <c r="M780"/>
    </row>
    <row r="781" spans="13:13" x14ac:dyDescent="0.4">
      <c r="M781"/>
    </row>
    <row r="782" spans="13:13" x14ac:dyDescent="0.4">
      <c r="M782"/>
    </row>
    <row r="783" spans="13:13" x14ac:dyDescent="0.4">
      <c r="M783"/>
    </row>
    <row r="784" spans="13:13" x14ac:dyDescent="0.4">
      <c r="M784"/>
    </row>
    <row r="785" spans="13:13" x14ac:dyDescent="0.4">
      <c r="M785"/>
    </row>
    <row r="786" spans="13:13" x14ac:dyDescent="0.4">
      <c r="M786"/>
    </row>
    <row r="787" spans="13:13" x14ac:dyDescent="0.4">
      <c r="M787"/>
    </row>
    <row r="788" spans="13:13" x14ac:dyDescent="0.4">
      <c r="M788"/>
    </row>
    <row r="789" spans="13:13" x14ac:dyDescent="0.4">
      <c r="M789"/>
    </row>
    <row r="790" spans="13:13" x14ac:dyDescent="0.4">
      <c r="M790"/>
    </row>
    <row r="791" spans="13:13" x14ac:dyDescent="0.4">
      <c r="M791"/>
    </row>
    <row r="792" spans="13:13" x14ac:dyDescent="0.4">
      <c r="M792"/>
    </row>
    <row r="793" spans="13:13" x14ac:dyDescent="0.4">
      <c r="M793"/>
    </row>
    <row r="794" spans="13:13" x14ac:dyDescent="0.4">
      <c r="M794"/>
    </row>
    <row r="795" spans="13:13" x14ac:dyDescent="0.4">
      <c r="M795"/>
    </row>
    <row r="796" spans="13:13" x14ac:dyDescent="0.4">
      <c r="M796"/>
    </row>
    <row r="797" spans="13:13" x14ac:dyDescent="0.4">
      <c r="M797"/>
    </row>
    <row r="798" spans="13:13" x14ac:dyDescent="0.4">
      <c r="M798"/>
    </row>
    <row r="799" spans="13:13" x14ac:dyDescent="0.4">
      <c r="M799"/>
    </row>
    <row r="800" spans="13:13" x14ac:dyDescent="0.4">
      <c r="M800"/>
    </row>
    <row r="801" spans="13:13" x14ac:dyDescent="0.4">
      <c r="M801"/>
    </row>
    <row r="802" spans="13:13" x14ac:dyDescent="0.4">
      <c r="M802"/>
    </row>
    <row r="803" spans="13:13" x14ac:dyDescent="0.4">
      <c r="M803"/>
    </row>
    <row r="804" spans="13:13" x14ac:dyDescent="0.4">
      <c r="M804"/>
    </row>
    <row r="805" spans="13:13" x14ac:dyDescent="0.4">
      <c r="M805"/>
    </row>
    <row r="806" spans="13:13" x14ac:dyDescent="0.4">
      <c r="M806"/>
    </row>
    <row r="807" spans="13:13" x14ac:dyDescent="0.4">
      <c r="M807"/>
    </row>
    <row r="808" spans="13:13" x14ac:dyDescent="0.4">
      <c r="M808"/>
    </row>
    <row r="809" spans="13:13" x14ac:dyDescent="0.4">
      <c r="M809"/>
    </row>
    <row r="810" spans="13:13" x14ac:dyDescent="0.4">
      <c r="M810"/>
    </row>
    <row r="811" spans="13:13" x14ac:dyDescent="0.4">
      <c r="M811"/>
    </row>
    <row r="812" spans="13:13" x14ac:dyDescent="0.4">
      <c r="M812"/>
    </row>
    <row r="813" spans="13:13" x14ac:dyDescent="0.4">
      <c r="M813"/>
    </row>
    <row r="814" spans="13:13" x14ac:dyDescent="0.4">
      <c r="M814"/>
    </row>
    <row r="815" spans="13:13" x14ac:dyDescent="0.4">
      <c r="M815"/>
    </row>
    <row r="816" spans="13:13" x14ac:dyDescent="0.4">
      <c r="M816"/>
    </row>
    <row r="817" spans="13:13" x14ac:dyDescent="0.4">
      <c r="M817"/>
    </row>
    <row r="818" spans="13:13" x14ac:dyDescent="0.4">
      <c r="M818"/>
    </row>
    <row r="819" spans="13:13" x14ac:dyDescent="0.4">
      <c r="M819"/>
    </row>
    <row r="820" spans="13:13" x14ac:dyDescent="0.4">
      <c r="M820"/>
    </row>
    <row r="821" spans="13:13" x14ac:dyDescent="0.4">
      <c r="M821"/>
    </row>
    <row r="822" spans="13:13" x14ac:dyDescent="0.4">
      <c r="M822"/>
    </row>
    <row r="823" spans="13:13" x14ac:dyDescent="0.4">
      <c r="M823"/>
    </row>
    <row r="824" spans="13:13" x14ac:dyDescent="0.4">
      <c r="M824"/>
    </row>
    <row r="825" spans="13:13" x14ac:dyDescent="0.4">
      <c r="M825"/>
    </row>
    <row r="826" spans="13:13" x14ac:dyDescent="0.4">
      <c r="M826"/>
    </row>
    <row r="827" spans="13:13" x14ac:dyDescent="0.4">
      <c r="M827"/>
    </row>
    <row r="828" spans="13:13" x14ac:dyDescent="0.4">
      <c r="M828"/>
    </row>
    <row r="829" spans="13:13" x14ac:dyDescent="0.4">
      <c r="M829"/>
    </row>
    <row r="830" spans="13:13" x14ac:dyDescent="0.4">
      <c r="M830"/>
    </row>
    <row r="831" spans="13:13" x14ac:dyDescent="0.4">
      <c r="M831"/>
    </row>
    <row r="832" spans="13:13" x14ac:dyDescent="0.4">
      <c r="M832"/>
    </row>
    <row r="833" spans="13:13" x14ac:dyDescent="0.4">
      <c r="M833"/>
    </row>
    <row r="834" spans="13:13" x14ac:dyDescent="0.4">
      <c r="M834"/>
    </row>
    <row r="835" spans="13:13" x14ac:dyDescent="0.4">
      <c r="M835"/>
    </row>
    <row r="836" spans="13:13" x14ac:dyDescent="0.4">
      <c r="M836"/>
    </row>
    <row r="837" spans="13:13" x14ac:dyDescent="0.4">
      <c r="M837"/>
    </row>
    <row r="838" spans="13:13" x14ac:dyDescent="0.4">
      <c r="M838"/>
    </row>
    <row r="839" spans="13:13" x14ac:dyDescent="0.4">
      <c r="M839"/>
    </row>
    <row r="840" spans="13:13" x14ac:dyDescent="0.4">
      <c r="M840"/>
    </row>
    <row r="841" spans="13:13" x14ac:dyDescent="0.4">
      <c r="M841"/>
    </row>
    <row r="842" spans="13:13" x14ac:dyDescent="0.4">
      <c r="M842"/>
    </row>
    <row r="843" spans="13:13" x14ac:dyDescent="0.4">
      <c r="M843"/>
    </row>
    <row r="844" spans="13:13" x14ac:dyDescent="0.4">
      <c r="M844"/>
    </row>
    <row r="845" spans="13:13" x14ac:dyDescent="0.4">
      <c r="M845"/>
    </row>
    <row r="846" spans="13:13" x14ac:dyDescent="0.4">
      <c r="M846"/>
    </row>
    <row r="847" spans="13:13" x14ac:dyDescent="0.4">
      <c r="M847"/>
    </row>
    <row r="848" spans="13:13" x14ac:dyDescent="0.4">
      <c r="M848"/>
    </row>
    <row r="849" spans="13:13" x14ac:dyDescent="0.4">
      <c r="M849"/>
    </row>
    <row r="850" spans="13:13" x14ac:dyDescent="0.4">
      <c r="M850"/>
    </row>
    <row r="851" spans="13:13" x14ac:dyDescent="0.4">
      <c r="M851"/>
    </row>
    <row r="852" spans="13:13" x14ac:dyDescent="0.4">
      <c r="M852"/>
    </row>
    <row r="853" spans="13:13" x14ac:dyDescent="0.4">
      <c r="M853"/>
    </row>
    <row r="854" spans="13:13" x14ac:dyDescent="0.4">
      <c r="M854"/>
    </row>
    <row r="855" spans="13:13" x14ac:dyDescent="0.4">
      <c r="M855"/>
    </row>
    <row r="856" spans="13:13" x14ac:dyDescent="0.4">
      <c r="M856"/>
    </row>
    <row r="857" spans="13:13" x14ac:dyDescent="0.4">
      <c r="M857"/>
    </row>
    <row r="858" spans="13:13" x14ac:dyDescent="0.4">
      <c r="M858"/>
    </row>
    <row r="859" spans="13:13" x14ac:dyDescent="0.4">
      <c r="M859"/>
    </row>
    <row r="860" spans="13:13" x14ac:dyDescent="0.4">
      <c r="M860"/>
    </row>
    <row r="861" spans="13:13" x14ac:dyDescent="0.4">
      <c r="M861"/>
    </row>
    <row r="862" spans="13:13" x14ac:dyDescent="0.4">
      <c r="M862"/>
    </row>
    <row r="863" spans="13:13" x14ac:dyDescent="0.4">
      <c r="M863"/>
    </row>
    <row r="864" spans="13:13" x14ac:dyDescent="0.4">
      <c r="M864"/>
    </row>
    <row r="865" spans="13:13" x14ac:dyDescent="0.4">
      <c r="M865"/>
    </row>
    <row r="866" spans="13:13" x14ac:dyDescent="0.4">
      <c r="M866"/>
    </row>
    <row r="867" spans="13:13" x14ac:dyDescent="0.4">
      <c r="M867"/>
    </row>
    <row r="868" spans="13:13" x14ac:dyDescent="0.4">
      <c r="M868"/>
    </row>
    <row r="869" spans="13:13" x14ac:dyDescent="0.4">
      <c r="M869"/>
    </row>
    <row r="870" spans="13:13" x14ac:dyDescent="0.4">
      <c r="M870"/>
    </row>
    <row r="871" spans="13:13" x14ac:dyDescent="0.4">
      <c r="M871"/>
    </row>
    <row r="872" spans="13:13" x14ac:dyDescent="0.4">
      <c r="M872"/>
    </row>
    <row r="873" spans="13:13" x14ac:dyDescent="0.4">
      <c r="M873"/>
    </row>
    <row r="874" spans="13:13" x14ac:dyDescent="0.4">
      <c r="M874"/>
    </row>
    <row r="875" spans="13:13" x14ac:dyDescent="0.4">
      <c r="M875"/>
    </row>
    <row r="876" spans="13:13" x14ac:dyDescent="0.4">
      <c r="M876"/>
    </row>
    <row r="877" spans="13:13" x14ac:dyDescent="0.4">
      <c r="M877"/>
    </row>
    <row r="878" spans="13:13" x14ac:dyDescent="0.4">
      <c r="M878"/>
    </row>
    <row r="879" spans="13:13" x14ac:dyDescent="0.4">
      <c r="M879"/>
    </row>
    <row r="880" spans="13:13" x14ac:dyDescent="0.4">
      <c r="M880"/>
    </row>
    <row r="881" spans="13:13" x14ac:dyDescent="0.4">
      <c r="M881"/>
    </row>
    <row r="882" spans="13:13" x14ac:dyDescent="0.4">
      <c r="M882"/>
    </row>
    <row r="883" spans="13:13" x14ac:dyDescent="0.4">
      <c r="M883"/>
    </row>
    <row r="884" spans="13:13" x14ac:dyDescent="0.4">
      <c r="M884"/>
    </row>
    <row r="885" spans="13:13" x14ac:dyDescent="0.4">
      <c r="M885"/>
    </row>
    <row r="886" spans="13:13" x14ac:dyDescent="0.4">
      <c r="M886"/>
    </row>
    <row r="887" spans="13:13" x14ac:dyDescent="0.4">
      <c r="M887"/>
    </row>
    <row r="888" spans="13:13" x14ac:dyDescent="0.4">
      <c r="M888"/>
    </row>
    <row r="889" spans="13:13" x14ac:dyDescent="0.4">
      <c r="M889"/>
    </row>
    <row r="890" spans="13:13" x14ac:dyDescent="0.4">
      <c r="M890"/>
    </row>
    <row r="891" spans="13:13" x14ac:dyDescent="0.4">
      <c r="M891"/>
    </row>
    <row r="892" spans="13:13" x14ac:dyDescent="0.4">
      <c r="M892"/>
    </row>
    <row r="893" spans="13:13" x14ac:dyDescent="0.4">
      <c r="M893"/>
    </row>
    <row r="894" spans="13:13" x14ac:dyDescent="0.4">
      <c r="M894"/>
    </row>
    <row r="895" spans="13:13" x14ac:dyDescent="0.4">
      <c r="M895"/>
    </row>
    <row r="896" spans="13:13" x14ac:dyDescent="0.4">
      <c r="M896"/>
    </row>
    <row r="897" spans="13:13" x14ac:dyDescent="0.4">
      <c r="M897"/>
    </row>
    <row r="898" spans="13:13" x14ac:dyDescent="0.4">
      <c r="M898"/>
    </row>
    <row r="899" spans="13:13" x14ac:dyDescent="0.4">
      <c r="M899"/>
    </row>
    <row r="900" spans="13:13" x14ac:dyDescent="0.4">
      <c r="M900"/>
    </row>
    <row r="901" spans="13:13" x14ac:dyDescent="0.4">
      <c r="M901"/>
    </row>
    <row r="902" spans="13:13" x14ac:dyDescent="0.4">
      <c r="M902"/>
    </row>
    <row r="903" spans="13:13" x14ac:dyDescent="0.4">
      <c r="M903"/>
    </row>
    <row r="904" spans="13:13" x14ac:dyDescent="0.4">
      <c r="M904"/>
    </row>
    <row r="905" spans="13:13" x14ac:dyDescent="0.4">
      <c r="M905"/>
    </row>
    <row r="906" spans="13:13" x14ac:dyDescent="0.4">
      <c r="M906"/>
    </row>
    <row r="907" spans="13:13" x14ac:dyDescent="0.4">
      <c r="M907"/>
    </row>
    <row r="908" spans="13:13" x14ac:dyDescent="0.4">
      <c r="M908"/>
    </row>
    <row r="909" spans="13:13" x14ac:dyDescent="0.4">
      <c r="M909"/>
    </row>
    <row r="910" spans="13:13" x14ac:dyDescent="0.4">
      <c r="M910"/>
    </row>
    <row r="911" spans="13:13" x14ac:dyDescent="0.4">
      <c r="M911"/>
    </row>
    <row r="912" spans="13:13" x14ac:dyDescent="0.4">
      <c r="M912"/>
    </row>
    <row r="913" spans="13:13" x14ac:dyDescent="0.4">
      <c r="M913"/>
    </row>
    <row r="914" spans="13:13" x14ac:dyDescent="0.4">
      <c r="M914"/>
    </row>
    <row r="915" spans="13:13" x14ac:dyDescent="0.4">
      <c r="M915"/>
    </row>
    <row r="916" spans="13:13" x14ac:dyDescent="0.4">
      <c r="M916"/>
    </row>
    <row r="917" spans="13:13" x14ac:dyDescent="0.4">
      <c r="M917"/>
    </row>
    <row r="918" spans="13:13" x14ac:dyDescent="0.4">
      <c r="M918"/>
    </row>
    <row r="919" spans="13:13" x14ac:dyDescent="0.4">
      <c r="M919"/>
    </row>
    <row r="920" spans="13:13" x14ac:dyDescent="0.4">
      <c r="M920"/>
    </row>
    <row r="921" spans="13:13" x14ac:dyDescent="0.4">
      <c r="M921"/>
    </row>
    <row r="922" spans="13:13" x14ac:dyDescent="0.4">
      <c r="M922"/>
    </row>
    <row r="923" spans="13:13" x14ac:dyDescent="0.4">
      <c r="M923"/>
    </row>
    <row r="924" spans="13:13" x14ac:dyDescent="0.4">
      <c r="M924"/>
    </row>
    <row r="925" spans="13:13" x14ac:dyDescent="0.4">
      <c r="M925"/>
    </row>
    <row r="926" spans="13:13" x14ac:dyDescent="0.4">
      <c r="M926"/>
    </row>
    <row r="927" spans="13:13" x14ac:dyDescent="0.4">
      <c r="M927"/>
    </row>
    <row r="928" spans="13:13" x14ac:dyDescent="0.4">
      <c r="M928"/>
    </row>
    <row r="929" spans="13:13" x14ac:dyDescent="0.4">
      <c r="M929"/>
    </row>
    <row r="930" spans="13:13" x14ac:dyDescent="0.4">
      <c r="M930"/>
    </row>
    <row r="931" spans="13:13" x14ac:dyDescent="0.4">
      <c r="M931"/>
    </row>
  </sheetData>
  <sheetProtection algorithmName="SHA-512" hashValue="id04yWFniW9veLFjQWYAuzF+tofHlo4hfWcI2tUGDI6q9h46vdkShLrOhue3qFiYuUu7wq7PVvmINlilxIScBw==" saltValue="LGr5fSNSDgxrKZlv9gxQJw==" spinCount="100000" sheet="1" objects="1" scenarios="1"/>
  <sortState ref="J2:K13">
    <sortCondition ref="J2:J13"/>
  </sortState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1"/>
  <sheetViews>
    <sheetView zoomScale="70" zoomScaleNormal="70" workbookViewId="0">
      <selection activeCell="G3" sqref="G3"/>
    </sheetView>
  </sheetViews>
  <sheetFormatPr defaultRowHeight="19.5" x14ac:dyDescent="0.4"/>
  <cols>
    <col min="1" max="1" width="45.625" bestFit="1" customWidth="1"/>
    <col min="2" max="5" width="11.5" customWidth="1"/>
    <col min="6" max="6" width="13.5" bestFit="1" customWidth="1"/>
    <col min="7" max="7" width="21.125" bestFit="1" customWidth="1"/>
  </cols>
  <sheetData>
    <row r="1" spans="1:7" ht="31.5" thickBot="1" x14ac:dyDescent="0.45">
      <c r="A1" s="110" t="str">
        <f>'Attachment A'!A1</f>
        <v>Cenla</v>
      </c>
      <c r="B1" s="111" t="s">
        <v>163</v>
      </c>
      <c r="C1" s="111"/>
      <c r="D1" s="111"/>
      <c r="E1" s="110"/>
      <c r="F1" s="142" t="str">
        <f>'Attachment A'!F1</f>
        <v>March</v>
      </c>
      <c r="G1" s="142">
        <f>'Attachment A'!G1</f>
        <v>2022</v>
      </c>
    </row>
    <row r="2" spans="1:7" ht="31.5" thickBot="1" x14ac:dyDescent="0.45">
      <c r="A2" s="110" t="str">
        <f>'Attachment A'!A2</f>
        <v xml:space="preserve">Rapides </v>
      </c>
      <c r="B2" s="112"/>
      <c r="C2" s="112"/>
      <c r="D2" s="112"/>
      <c r="E2" s="112"/>
      <c r="F2" s="144" t="s">
        <v>169</v>
      </c>
      <c r="G2" s="156">
        <f>'Attachment A'!G2</f>
        <v>44907</v>
      </c>
    </row>
    <row r="3" spans="1:7" s="14" customFormat="1" ht="20.25" thickBot="1" x14ac:dyDescent="0.45">
      <c r="A3" s="22" t="s">
        <v>165</v>
      </c>
      <c r="B3" s="23"/>
      <c r="C3" s="23" t="s">
        <v>27</v>
      </c>
      <c r="D3" s="23" t="s">
        <v>35</v>
      </c>
      <c r="E3" s="23">
        <f>'Attachment A'!C2</f>
        <v>0</v>
      </c>
      <c r="F3" s="143" t="s">
        <v>12</v>
      </c>
      <c r="G3" s="24"/>
    </row>
    <row r="4" spans="1:7" s="10" customFormat="1" ht="69.75" thickBot="1" x14ac:dyDescent="0.45">
      <c r="A4" s="25" t="s">
        <v>17</v>
      </c>
      <c r="B4" s="23" t="s">
        <v>36</v>
      </c>
      <c r="C4" s="23" t="s">
        <v>1</v>
      </c>
      <c r="D4" s="23" t="s">
        <v>37</v>
      </c>
      <c r="E4" s="23" t="s">
        <v>18</v>
      </c>
      <c r="F4" s="23" t="s">
        <v>19</v>
      </c>
      <c r="G4" s="24" t="s">
        <v>20</v>
      </c>
    </row>
    <row r="5" spans="1:7" s="10" customFormat="1" ht="20.25" thickBot="1" x14ac:dyDescent="0.45">
      <c r="A5" s="26" t="s">
        <v>10</v>
      </c>
      <c r="B5" s="27">
        <v>19496.7</v>
      </c>
      <c r="C5" s="27">
        <v>2019</v>
      </c>
      <c r="D5" s="17">
        <f>SUMIFS('Attachment A'!$H$5:$H$31,'Attachment A'!$A$5:$A$31,A5,'Attachment A'!$B$5:$B$31,C5)</f>
        <v>0</v>
      </c>
      <c r="E5" s="160"/>
      <c r="F5" s="32">
        <f t="shared" ref="F5:F10" si="0">D5+E5</f>
        <v>0</v>
      </c>
      <c r="G5" s="34">
        <f t="shared" ref="G5:G10" si="1">B5-F5</f>
        <v>19496.7</v>
      </c>
    </row>
    <row r="6" spans="1:7" s="10" customFormat="1" ht="20.25" thickBot="1" x14ac:dyDescent="0.45">
      <c r="A6" s="12" t="s">
        <v>11</v>
      </c>
      <c r="B6" s="27">
        <v>7736.79</v>
      </c>
      <c r="C6" s="4">
        <v>2019</v>
      </c>
      <c r="D6" s="17">
        <f>SUMIFS('Attachment A'!$H$5:$H$31,'Attachment A'!$A$5:$A$31,A6,'Attachment A'!$B$5:$B$31,C6)</f>
        <v>0</v>
      </c>
      <c r="E6" s="161"/>
      <c r="F6" s="33">
        <f t="shared" si="0"/>
        <v>0</v>
      </c>
      <c r="G6" s="35">
        <f t="shared" si="1"/>
        <v>7736.79</v>
      </c>
    </row>
    <row r="7" spans="1:7" s="10" customFormat="1" ht="20.25" thickBot="1" x14ac:dyDescent="0.45">
      <c r="A7" s="12" t="s">
        <v>13</v>
      </c>
      <c r="B7" s="27">
        <v>4642.07</v>
      </c>
      <c r="C7" s="4">
        <v>2019</v>
      </c>
      <c r="D7" s="17">
        <f>SUMIFS('Attachment A'!$H$5:$H$31,'Attachment A'!$A$5:$A$31,A7,'Attachment A'!$B$5:$B$31,C7)</f>
        <v>0</v>
      </c>
      <c r="E7" s="161"/>
      <c r="F7" s="33">
        <f t="shared" si="0"/>
        <v>0</v>
      </c>
      <c r="G7" s="35">
        <f t="shared" si="1"/>
        <v>4642.07</v>
      </c>
    </row>
    <row r="8" spans="1:7" s="10" customFormat="1" ht="20.25" thickBot="1" x14ac:dyDescent="0.45">
      <c r="A8" s="12" t="s">
        <v>14</v>
      </c>
      <c r="B8" s="27">
        <v>5493.12</v>
      </c>
      <c r="C8" s="4">
        <v>2019</v>
      </c>
      <c r="D8" s="17">
        <f>SUMIFS('Attachment A'!$H$5:$H$31,'Attachment A'!$A$5:$A$31,A8,'Attachment A'!$B$5:$B$31,C8)</f>
        <v>0</v>
      </c>
      <c r="E8" s="161"/>
      <c r="F8" s="33">
        <f t="shared" si="0"/>
        <v>0</v>
      </c>
      <c r="G8" s="35">
        <f t="shared" si="1"/>
        <v>5493.12</v>
      </c>
    </row>
    <row r="9" spans="1:7" s="10" customFormat="1" x14ac:dyDescent="0.4">
      <c r="A9" s="12" t="s">
        <v>15</v>
      </c>
      <c r="B9" s="27">
        <v>1547.36</v>
      </c>
      <c r="C9" s="4">
        <v>2019</v>
      </c>
      <c r="D9" s="17">
        <f>SUMIFS('Attachment A'!$H$5:$H$31,'Attachment A'!$A$5:$A$31,A9,'Attachment A'!$B$5:$B$31,C9)</f>
        <v>0</v>
      </c>
      <c r="E9" s="161"/>
      <c r="F9" s="33">
        <f t="shared" si="0"/>
        <v>0</v>
      </c>
      <c r="G9" s="35">
        <f t="shared" si="1"/>
        <v>1547.36</v>
      </c>
    </row>
    <row r="10" spans="1:7" s="14" customFormat="1" ht="20.25" thickBot="1" x14ac:dyDescent="0.45">
      <c r="A10" s="15" t="s">
        <v>16</v>
      </c>
      <c r="B10" s="9">
        <f>SUM(B5:B9)</f>
        <v>38916.04</v>
      </c>
      <c r="C10" s="9"/>
      <c r="D10" s="28">
        <f>SUM(D5:D9)</f>
        <v>0</v>
      </c>
      <c r="E10" s="28">
        <f>SUM(E5:E9)</f>
        <v>0</v>
      </c>
      <c r="F10" s="44">
        <f t="shared" si="0"/>
        <v>0</v>
      </c>
      <c r="G10" s="45">
        <f t="shared" si="1"/>
        <v>38916.04</v>
      </c>
    </row>
    <row r="11" spans="1:7" s="10" customFormat="1" ht="20.25" thickBot="1" x14ac:dyDescent="0.45">
      <c r="A11" s="39"/>
      <c r="B11" s="37"/>
      <c r="C11" s="37"/>
      <c r="D11" s="137">
        <f>SUM(D5:D10)</f>
        <v>0</v>
      </c>
      <c r="E11" s="37"/>
      <c r="F11" s="37"/>
      <c r="G11" s="38"/>
    </row>
  </sheetData>
  <conditionalFormatting sqref="D10">
    <cfRule type="cellIs" dxfId="5" priority="2" operator="equal">
      <formula>#REF!</formula>
    </cfRule>
  </conditionalFormatting>
  <conditionalFormatting sqref="E10">
    <cfRule type="cellIs" dxfId="4" priority="1" operator="equal">
      <formula>#REF!</formula>
    </cfRule>
  </conditionalFormatting>
  <dataValidations count="1">
    <dataValidation showErrorMessage="1" errorTitle="Invalid Entry" error="Please select a Program Year from the list" sqref="F1:G1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Lists!$A$2:$A$6</xm:f>
          </x14:formula1>
          <xm:sqref>A5:A9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Lists!$G$2:$G$5</xm:f>
          </x14:formula1>
          <xm:sqref>C5:C10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Lists!$E$2:$E$3</xm:f>
          </x14:formula1>
          <xm:sqref>F3</xm:sqref>
        </x14:dataValidation>
        <x14:dataValidation type="list" showInputMessage="1" showErrorMessage="1" errorTitle="Invalid Entry" error="Please select a Program Year from the list" promptTitle="Month" prompt="Please select a Month from the list">
          <x14:formula1>
            <xm:f>Lists!$J$1:$J$13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22" workbookViewId="0">
      <selection activeCell="F30" sqref="F30"/>
    </sheetView>
  </sheetViews>
  <sheetFormatPr defaultRowHeight="19.5" x14ac:dyDescent="0.4"/>
  <cols>
    <col min="1" max="1" width="14.875" style="167" bestFit="1" customWidth="1"/>
    <col min="2" max="2" width="8.875" style="167" bestFit="1" customWidth="1"/>
    <col min="3" max="3" width="17.625" style="167" bestFit="1" customWidth="1"/>
    <col min="4" max="4" width="10.875" style="167" customWidth="1"/>
    <col min="5" max="5" width="7.875" style="167" bestFit="1" customWidth="1"/>
    <col min="6" max="6" width="8.625" style="167"/>
    <col min="7" max="7" width="10.875" style="167" bestFit="1" customWidth="1"/>
  </cols>
  <sheetData>
    <row r="1" spans="1:7" s="10" customFormat="1" ht="20.25" thickBot="1" x14ac:dyDescent="0.45">
      <c r="A1" s="174" t="s">
        <v>58</v>
      </c>
      <c r="B1" s="175" t="str">
        <f>'Budget Type Totals Parish'!A1</f>
        <v>Cenla</v>
      </c>
      <c r="C1" s="176" t="str">
        <f>'Budget Type Totals Parish'!B1</f>
        <v>LIHEAP INVOICE DETAIL FOR</v>
      </c>
      <c r="D1" s="176"/>
      <c r="E1" s="176"/>
      <c r="F1" s="176"/>
      <c r="G1" s="169" t="str">
        <f>'Budget Type Totals Parish'!F1</f>
        <v>March</v>
      </c>
    </row>
    <row r="2" spans="1:7" s="10" customFormat="1" ht="20.25" thickBot="1" x14ac:dyDescent="0.45">
      <c r="A2" s="177" t="s">
        <v>97</v>
      </c>
      <c r="B2" s="165" t="str">
        <f>'Budget Type Totals Parish'!A2</f>
        <v xml:space="preserve">Rapides </v>
      </c>
      <c r="C2" s="165" t="s">
        <v>35</v>
      </c>
      <c r="D2" s="164">
        <f>'Attachment A'!C2</f>
        <v>0</v>
      </c>
      <c r="E2" s="168" t="s">
        <v>353</v>
      </c>
      <c r="F2" s="178">
        <f>'Budget Type Totals Parish'!G2</f>
        <v>44907</v>
      </c>
    </row>
    <row r="3" spans="1:7" s="10" customFormat="1" ht="20.25" thickBot="1" x14ac:dyDescent="0.45">
      <c r="A3" s="177"/>
      <c r="B3" s="165"/>
      <c r="C3" s="164"/>
      <c r="D3" s="164"/>
      <c r="E3" s="164"/>
      <c r="F3" s="164"/>
      <c r="G3" s="165"/>
    </row>
    <row r="4" spans="1:7" s="10" customFormat="1" ht="20.25" thickBot="1" x14ac:dyDescent="0.45">
      <c r="A4" s="240" t="s">
        <v>349</v>
      </c>
      <c r="B4" s="165"/>
      <c r="C4" s="164"/>
      <c r="D4" s="164"/>
      <c r="E4" s="164"/>
      <c r="F4" s="164"/>
      <c r="G4" s="165"/>
    </row>
    <row r="5" spans="1:7" s="10" customFormat="1" ht="31.5" x14ac:dyDescent="0.4">
      <c r="A5" s="170" t="s">
        <v>57</v>
      </c>
      <c r="B5" s="170" t="s">
        <v>345</v>
      </c>
      <c r="C5" s="171" t="s">
        <v>346</v>
      </c>
      <c r="D5" s="166" t="s">
        <v>347</v>
      </c>
      <c r="E5" s="172" t="s">
        <v>348</v>
      </c>
      <c r="F5" s="172"/>
      <c r="G5" s="172" t="s">
        <v>286</v>
      </c>
    </row>
    <row r="6" spans="1:7" x14ac:dyDescent="0.4">
      <c r="A6" s="179" t="s">
        <v>337</v>
      </c>
      <c r="B6" s="173">
        <v>100</v>
      </c>
      <c r="C6" s="227">
        <f>B6/$B$14</f>
        <v>0.14814814814814814</v>
      </c>
      <c r="D6" s="180"/>
      <c r="E6" s="182">
        <v>43380</v>
      </c>
      <c r="F6" s="173"/>
      <c r="G6" s="183"/>
    </row>
    <row r="7" spans="1:7" x14ac:dyDescent="0.4">
      <c r="A7" s="179" t="s">
        <v>338</v>
      </c>
      <c r="B7" s="173">
        <v>250</v>
      </c>
      <c r="C7" s="227">
        <f t="shared" ref="C7:C13" si="0">B7/$B$14</f>
        <v>0.37037037037037035</v>
      </c>
      <c r="D7" s="180"/>
      <c r="E7" s="182"/>
      <c r="F7" s="173"/>
      <c r="G7" s="183"/>
    </row>
    <row r="8" spans="1:7" x14ac:dyDescent="0.4">
      <c r="A8" s="179" t="s">
        <v>339</v>
      </c>
      <c r="B8" s="173">
        <v>100</v>
      </c>
      <c r="C8" s="227">
        <f t="shared" si="0"/>
        <v>0.14814814814814814</v>
      </c>
      <c r="D8" s="180"/>
      <c r="E8" s="182"/>
      <c r="F8" s="173"/>
      <c r="G8" s="183"/>
    </row>
    <row r="9" spans="1:7" x14ac:dyDescent="0.4">
      <c r="A9" s="179" t="s">
        <v>343</v>
      </c>
      <c r="B9" s="173">
        <v>50</v>
      </c>
      <c r="C9" s="227">
        <f t="shared" si="0"/>
        <v>7.407407407407407E-2</v>
      </c>
      <c r="D9" s="180"/>
      <c r="E9" s="182"/>
      <c r="F9" s="173"/>
      <c r="G9" s="183"/>
    </row>
    <row r="10" spans="1:7" x14ac:dyDescent="0.4">
      <c r="A10" s="179" t="s">
        <v>344</v>
      </c>
      <c r="B10" s="173">
        <v>0</v>
      </c>
      <c r="C10" s="227">
        <f t="shared" si="0"/>
        <v>0</v>
      </c>
      <c r="D10" s="180"/>
      <c r="E10" s="182"/>
      <c r="F10" s="173"/>
      <c r="G10" s="183"/>
    </row>
    <row r="11" spans="1:7" x14ac:dyDescent="0.4">
      <c r="A11" s="179" t="s">
        <v>340</v>
      </c>
      <c r="B11" s="173">
        <v>0</v>
      </c>
      <c r="C11" s="227">
        <f t="shared" si="0"/>
        <v>0</v>
      </c>
      <c r="D11" s="180"/>
      <c r="E11" s="182"/>
      <c r="F11" s="173"/>
      <c r="G11" s="183"/>
    </row>
    <row r="12" spans="1:7" x14ac:dyDescent="0.4">
      <c r="A12" s="179" t="s">
        <v>341</v>
      </c>
      <c r="B12" s="173">
        <v>150</v>
      </c>
      <c r="C12" s="227">
        <f t="shared" si="0"/>
        <v>0.22222222222222221</v>
      </c>
      <c r="D12" s="180"/>
      <c r="E12" s="182"/>
      <c r="F12" s="173"/>
      <c r="G12" s="183"/>
    </row>
    <row r="13" spans="1:7" x14ac:dyDescent="0.4">
      <c r="A13" s="179" t="s">
        <v>342</v>
      </c>
      <c r="B13" s="173">
        <v>25</v>
      </c>
      <c r="C13" s="227">
        <f t="shared" si="0"/>
        <v>3.7037037037037035E-2</v>
      </c>
      <c r="D13" s="180"/>
      <c r="E13" s="182"/>
      <c r="F13" s="173"/>
      <c r="G13" s="183"/>
    </row>
    <row r="14" spans="1:7" ht="20.25" thickBot="1" x14ac:dyDescent="0.45">
      <c r="A14" s="222" t="s">
        <v>46</v>
      </c>
      <c r="B14" s="223">
        <f>SUM(B6:B13)</f>
        <v>675</v>
      </c>
      <c r="C14" s="228">
        <f>SUM(C6:C13)</f>
        <v>1</v>
      </c>
      <c r="D14" s="224"/>
      <c r="E14" s="225"/>
      <c r="F14" s="223"/>
      <c r="G14" s="226"/>
    </row>
    <row r="15" spans="1:7" ht="20.25" thickTop="1" x14ac:dyDescent="0.4">
      <c r="A15" s="217"/>
      <c r="B15" s="218"/>
      <c r="C15" s="219"/>
      <c r="D15" s="219"/>
      <c r="E15" s="220"/>
      <c r="F15" s="218"/>
      <c r="G15" s="221"/>
    </row>
    <row r="16" spans="1:7" ht="20.25" thickBot="1" x14ac:dyDescent="0.45"/>
    <row r="17" spans="1:7" x14ac:dyDescent="0.4">
      <c r="A17" s="241" t="s">
        <v>10</v>
      </c>
      <c r="B17" s="229"/>
      <c r="C17" s="230"/>
      <c r="D17" s="231"/>
      <c r="E17" s="232"/>
      <c r="F17" s="229"/>
      <c r="G17" s="233"/>
    </row>
    <row r="18" spans="1:7" x14ac:dyDescent="0.4">
      <c r="A18" s="179" t="s">
        <v>350</v>
      </c>
      <c r="B18" s="173">
        <f>B6+B7</f>
        <v>350</v>
      </c>
      <c r="C18" s="227">
        <f t="shared" ref="C18:C22" si="1">B18/$B$23</f>
        <v>0.51851851851851849</v>
      </c>
      <c r="D18" s="180"/>
      <c r="E18" s="182"/>
      <c r="F18" s="173"/>
      <c r="G18" s="183"/>
    </row>
    <row r="19" spans="1:7" x14ac:dyDescent="0.4">
      <c r="A19" s="179" t="s">
        <v>351</v>
      </c>
      <c r="B19" s="173">
        <f>B8</f>
        <v>100</v>
      </c>
      <c r="C19" s="227">
        <f t="shared" si="1"/>
        <v>0.14814814814814814</v>
      </c>
      <c r="D19" s="180"/>
      <c r="E19" s="182"/>
      <c r="F19" s="173"/>
      <c r="G19" s="183"/>
    </row>
    <row r="20" spans="1:7" x14ac:dyDescent="0.4">
      <c r="A20" s="179" t="s">
        <v>343</v>
      </c>
      <c r="B20" s="173">
        <f>B9</f>
        <v>50</v>
      </c>
      <c r="C20" s="227">
        <f t="shared" si="1"/>
        <v>7.407407407407407E-2</v>
      </c>
      <c r="D20" s="180"/>
      <c r="E20" s="182"/>
      <c r="F20" s="173"/>
      <c r="G20" s="183"/>
    </row>
    <row r="21" spans="1:7" x14ac:dyDescent="0.4">
      <c r="A21" s="179" t="s">
        <v>344</v>
      </c>
      <c r="B21" s="173">
        <f>B10</f>
        <v>0</v>
      </c>
      <c r="C21" s="227">
        <f t="shared" si="1"/>
        <v>0</v>
      </c>
      <c r="D21" s="180"/>
      <c r="E21" s="182"/>
      <c r="F21" s="173"/>
      <c r="G21" s="183"/>
    </row>
    <row r="22" spans="1:7" x14ac:dyDescent="0.4">
      <c r="A22" s="179" t="s">
        <v>352</v>
      </c>
      <c r="B22" s="173">
        <f>B11+B12+B13</f>
        <v>175</v>
      </c>
      <c r="C22" s="227">
        <f t="shared" si="1"/>
        <v>0.25925925925925924</v>
      </c>
      <c r="D22" s="180"/>
      <c r="E22" s="182"/>
      <c r="F22" s="173"/>
      <c r="G22" s="183"/>
    </row>
    <row r="23" spans="1:7" ht="20.25" thickBot="1" x14ac:dyDescent="0.45">
      <c r="A23" s="234" t="s">
        <v>46</v>
      </c>
      <c r="B23" s="235">
        <f>SUM(B17:B22)</f>
        <v>675</v>
      </c>
      <c r="C23" s="236">
        <f>SUM(C17:C22)</f>
        <v>1</v>
      </c>
      <c r="D23" s="237"/>
      <c r="E23" s="238"/>
      <c r="F23" s="235"/>
      <c r="G23" s="239"/>
    </row>
    <row r="24" spans="1:7" ht="20.25" thickTop="1" x14ac:dyDescent="0.4"/>
    <row r="27" spans="1:7" x14ac:dyDescent="0.4">
      <c r="A27" t="s">
        <v>354</v>
      </c>
      <c r="B27"/>
      <c r="C27"/>
      <c r="D27"/>
      <c r="E27"/>
      <c r="F27"/>
      <c r="G27"/>
    </row>
    <row r="28" spans="1:7" x14ac:dyDescent="0.4">
      <c r="A28" t="s">
        <v>355</v>
      </c>
      <c r="B28"/>
      <c r="C28"/>
      <c r="D28"/>
      <c r="E28"/>
      <c r="F28"/>
      <c r="G28"/>
    </row>
    <row r="29" spans="1:7" x14ac:dyDescent="0.4">
      <c r="A29" t="s">
        <v>356</v>
      </c>
      <c r="B29"/>
      <c r="C29"/>
      <c r="D29"/>
      <c r="E29"/>
      <c r="F29"/>
      <c r="G29"/>
    </row>
    <row r="30" spans="1:7" x14ac:dyDescent="0.4">
      <c r="A30" t="s">
        <v>357</v>
      </c>
      <c r="B30"/>
      <c r="C30"/>
      <c r="D30"/>
      <c r="E30"/>
      <c r="F30"/>
      <c r="G30"/>
    </row>
    <row r="31" spans="1:7" x14ac:dyDescent="0.4">
      <c r="A31" t="s">
        <v>358</v>
      </c>
      <c r="B31"/>
      <c r="C31"/>
      <c r="D31"/>
      <c r="E31"/>
      <c r="F31"/>
      <c r="G31"/>
    </row>
    <row r="32" spans="1:7" x14ac:dyDescent="0.4">
      <c r="A32" t="s">
        <v>359</v>
      </c>
      <c r="B32"/>
      <c r="C32"/>
      <c r="D32"/>
      <c r="E32"/>
      <c r="F32"/>
      <c r="G32"/>
    </row>
    <row r="33" spans="1:7" x14ac:dyDescent="0.4">
      <c r="A33" t="s">
        <v>360</v>
      </c>
      <c r="B33"/>
      <c r="C33"/>
      <c r="D33"/>
      <c r="E33"/>
      <c r="F33"/>
      <c r="G33"/>
    </row>
    <row r="34" spans="1:7" x14ac:dyDescent="0.4">
      <c r="A34" t="s">
        <v>361</v>
      </c>
      <c r="B34"/>
      <c r="C34"/>
      <c r="D34"/>
      <c r="E34"/>
      <c r="F34"/>
      <c r="G34"/>
    </row>
    <row r="35" spans="1:7" x14ac:dyDescent="0.4">
      <c r="A35" t="s">
        <v>362</v>
      </c>
      <c r="B35"/>
      <c r="C35"/>
      <c r="D35"/>
      <c r="E35"/>
      <c r="F35"/>
      <c r="G35"/>
    </row>
    <row r="36" spans="1:7" x14ac:dyDescent="0.4">
      <c r="A36" t="s">
        <v>363</v>
      </c>
      <c r="B36"/>
      <c r="C36"/>
      <c r="D36"/>
      <c r="E36"/>
      <c r="F36"/>
      <c r="G36"/>
    </row>
    <row r="37" spans="1:7" x14ac:dyDescent="0.4">
      <c r="A37" t="s">
        <v>364</v>
      </c>
      <c r="B37"/>
      <c r="C37"/>
      <c r="D37"/>
      <c r="E37"/>
      <c r="F37"/>
      <c r="G37"/>
    </row>
    <row r="38" spans="1:7" x14ac:dyDescent="0.4">
      <c r="A38"/>
      <c r="B38"/>
      <c r="C38"/>
      <c r="D38"/>
      <c r="E38"/>
      <c r="F38"/>
      <c r="G38"/>
    </row>
    <row r="39" spans="1:7" x14ac:dyDescent="0.4">
      <c r="A39" t="s">
        <v>365</v>
      </c>
      <c r="B39"/>
      <c r="C39"/>
      <c r="D39"/>
      <c r="E39"/>
      <c r="F39"/>
      <c r="G39"/>
    </row>
    <row r="40" spans="1:7" x14ac:dyDescent="0.4">
      <c r="A40"/>
      <c r="B40"/>
      <c r="C40"/>
      <c r="D40"/>
      <c r="E40"/>
      <c r="F40"/>
      <c r="G40"/>
    </row>
  </sheetData>
  <dataValidations count="1">
    <dataValidation allowBlank="1" showErrorMessage="1" sqref="B1:B4"/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Week Ending " prompt="Please Select the week that the invoice was billed.">
          <x14:formula1>
            <xm:f>Lists!$Z$2:$Z$105</xm:f>
          </x14:formula1>
          <xm:sqref>E6:E15 E23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33"/>
  <sheetViews>
    <sheetView tabSelected="1" zoomScale="55" zoomScaleNormal="55" zoomScalePageLayoutView="70" workbookViewId="0">
      <selection activeCell="E15" sqref="E15"/>
    </sheetView>
  </sheetViews>
  <sheetFormatPr defaultColWidth="10.625" defaultRowHeight="19.5" x14ac:dyDescent="0.4"/>
  <cols>
    <col min="1" max="1" width="24.125" style="10" bestFit="1" customWidth="1"/>
    <col min="2" max="2" width="21.625" style="10" customWidth="1"/>
    <col min="3" max="4" width="13.125" style="10" customWidth="1"/>
    <col min="5" max="5" width="13.5" style="48" customWidth="1"/>
    <col min="6" max="6" width="17.625" style="48" customWidth="1"/>
    <col min="7" max="7" width="23.75" style="47" bestFit="1" customWidth="1"/>
    <col min="8" max="8" width="16.875" style="48" bestFit="1" customWidth="1"/>
    <col min="9" max="9" width="14.125" style="47" customWidth="1"/>
    <col min="10" max="10" width="71.125" style="10" customWidth="1"/>
    <col min="11" max="16384" width="10.625" style="10"/>
  </cols>
  <sheetData>
    <row r="1" spans="1:10" ht="30.75" x14ac:dyDescent="0.6">
      <c r="A1" s="197" t="s">
        <v>66</v>
      </c>
      <c r="B1" s="198" t="str">
        <f>'Budget Type Totals Parish'!B1</f>
        <v>LIHEAP INVOICE DETAIL FOR</v>
      </c>
      <c r="C1" s="198"/>
      <c r="D1" s="198"/>
      <c r="E1" s="198"/>
      <c r="F1" s="199" t="s">
        <v>25</v>
      </c>
      <c r="G1" s="199">
        <v>2022</v>
      </c>
      <c r="H1" s="200"/>
      <c r="I1" s="201"/>
      <c r="J1" s="202"/>
    </row>
    <row r="2" spans="1:10" ht="30.75" x14ac:dyDescent="0.6">
      <c r="A2" s="203" t="s">
        <v>138</v>
      </c>
      <c r="B2" s="192"/>
      <c r="C2" s="193"/>
      <c r="D2" s="193"/>
      <c r="E2" s="193"/>
      <c r="F2" s="194" t="str">
        <f>'Budget Type Totals Parish'!F2</f>
        <v>Date Submited</v>
      </c>
      <c r="G2" s="195">
        <v>44907</v>
      </c>
      <c r="H2" s="196"/>
      <c r="I2" s="193"/>
      <c r="J2" s="204"/>
    </row>
    <row r="3" spans="1:10" ht="25.5" thickBot="1" x14ac:dyDescent="0.55000000000000004">
      <c r="A3" s="205"/>
      <c r="B3" s="206" t="s">
        <v>289</v>
      </c>
      <c r="C3" s="207"/>
      <c r="D3" s="207"/>
      <c r="E3" s="208"/>
      <c r="F3" s="208"/>
      <c r="G3" s="209"/>
      <c r="H3" s="208"/>
      <c r="I3" s="209"/>
      <c r="J3" s="210"/>
    </row>
    <row r="4" spans="1:10" ht="59.1" customHeight="1" thickBot="1" x14ac:dyDescent="0.45">
      <c r="A4" s="184" t="s">
        <v>0</v>
      </c>
      <c r="B4" s="185" t="s">
        <v>1</v>
      </c>
      <c r="C4" s="185" t="s">
        <v>21</v>
      </c>
      <c r="D4" s="185" t="s">
        <v>2</v>
      </c>
      <c r="E4" s="186" t="s">
        <v>3</v>
      </c>
      <c r="F4" s="187" t="s">
        <v>204</v>
      </c>
      <c r="G4" s="188" t="s">
        <v>203</v>
      </c>
      <c r="H4" s="189" t="s">
        <v>212</v>
      </c>
      <c r="I4" s="190" t="s">
        <v>217</v>
      </c>
      <c r="J4" s="191" t="s">
        <v>5</v>
      </c>
    </row>
    <row r="5" spans="1:10" ht="17.45" customHeight="1" x14ac:dyDescent="0.4">
      <c r="A5" s="157" t="s">
        <v>189</v>
      </c>
      <c r="B5" s="1">
        <v>2022</v>
      </c>
      <c r="C5" s="1" t="s">
        <v>27</v>
      </c>
      <c r="D5" s="11"/>
      <c r="E5" s="2"/>
      <c r="F5" s="3"/>
      <c r="G5" s="114">
        <v>1202.69</v>
      </c>
      <c r="H5" s="113"/>
      <c r="I5" s="163"/>
      <c r="J5" s="7" t="s">
        <v>218</v>
      </c>
    </row>
    <row r="6" spans="1:10" x14ac:dyDescent="0.4">
      <c r="A6" s="157" t="s">
        <v>189</v>
      </c>
      <c r="B6" s="1">
        <v>2022</v>
      </c>
      <c r="C6" s="1" t="s">
        <v>27</v>
      </c>
      <c r="D6" s="11">
        <v>43600</v>
      </c>
      <c r="E6" s="2">
        <v>500</v>
      </c>
      <c r="F6" s="3">
        <v>0.2</v>
      </c>
      <c r="G6" s="114">
        <f>ROUND(E6*F6,2)</f>
        <v>100</v>
      </c>
      <c r="H6" s="46">
        <v>100</v>
      </c>
      <c r="I6" s="163"/>
      <c r="J6" s="7" t="s">
        <v>209</v>
      </c>
    </row>
    <row r="7" spans="1:10" x14ac:dyDescent="0.4">
      <c r="A7" s="157"/>
      <c r="B7" s="1">
        <v>2022</v>
      </c>
      <c r="C7" s="1" t="s">
        <v>27</v>
      </c>
      <c r="D7" s="11"/>
      <c r="E7" s="2"/>
      <c r="F7" s="3"/>
      <c r="G7" s="114">
        <v>1245.01</v>
      </c>
      <c r="H7" s="46">
        <v>1245.01</v>
      </c>
      <c r="I7" s="163"/>
      <c r="J7" s="7" t="s">
        <v>213</v>
      </c>
    </row>
    <row r="8" spans="1:10" x14ac:dyDescent="0.4">
      <c r="A8" s="157"/>
      <c r="B8" s="1"/>
      <c r="C8" s="1"/>
      <c r="D8" s="11"/>
      <c r="E8" s="2"/>
      <c r="F8" s="3"/>
      <c r="G8" s="114"/>
      <c r="H8" s="46"/>
      <c r="I8" s="163"/>
      <c r="J8" s="7"/>
    </row>
    <row r="9" spans="1:10" x14ac:dyDescent="0.4">
      <c r="A9" s="157"/>
      <c r="B9" s="1"/>
      <c r="C9" s="1"/>
      <c r="D9" s="11"/>
      <c r="E9" s="2"/>
      <c r="F9" s="3"/>
      <c r="G9" s="114">
        <f t="shared" ref="G9:G31" si="0">ROUND(E9*F9,2)</f>
        <v>0</v>
      </c>
      <c r="H9" s="46"/>
      <c r="I9" s="163"/>
      <c r="J9" s="7"/>
    </row>
    <row r="10" spans="1:10" x14ac:dyDescent="0.4">
      <c r="A10" s="157"/>
      <c r="B10" s="1">
        <v>2022</v>
      </c>
      <c r="C10" s="1" t="s">
        <v>27</v>
      </c>
      <c r="D10" s="13">
        <v>43612</v>
      </c>
      <c r="E10" s="5">
        <v>2458.2800000000002</v>
      </c>
      <c r="F10" s="6">
        <v>1</v>
      </c>
      <c r="G10" s="114">
        <f t="shared" si="0"/>
        <v>2458.2800000000002</v>
      </c>
      <c r="H10" s="46">
        <v>2458.2800000000002</v>
      </c>
      <c r="I10" s="163"/>
      <c r="J10" s="8" t="s">
        <v>215</v>
      </c>
    </row>
    <row r="11" spans="1:10" x14ac:dyDescent="0.4">
      <c r="A11" s="157"/>
      <c r="B11" s="1">
        <v>2022</v>
      </c>
      <c r="C11" s="1" t="s">
        <v>27</v>
      </c>
      <c r="D11" s="13"/>
      <c r="E11" s="5"/>
      <c r="F11" s="6"/>
      <c r="G11" s="242">
        <f t="shared" si="0"/>
        <v>0</v>
      </c>
      <c r="H11" s="244"/>
      <c r="I11" s="245" t="s">
        <v>387</v>
      </c>
      <c r="J11" s="246"/>
    </row>
    <row r="12" spans="1:10" x14ac:dyDescent="0.4">
      <c r="A12" s="157"/>
      <c r="B12" s="4"/>
      <c r="C12" s="1"/>
      <c r="D12" s="13"/>
      <c r="E12" s="5"/>
      <c r="F12" s="6"/>
      <c r="G12" s="242">
        <v>100</v>
      </c>
      <c r="H12" s="243"/>
      <c r="I12" s="163"/>
      <c r="J12" s="8" t="s">
        <v>384</v>
      </c>
    </row>
    <row r="13" spans="1:10" x14ac:dyDescent="0.4">
      <c r="A13" s="157"/>
      <c r="B13" s="4"/>
      <c r="C13" s="1"/>
      <c r="D13" s="13"/>
      <c r="E13" s="5"/>
      <c r="F13" s="6"/>
      <c r="G13" s="242">
        <v>150</v>
      </c>
      <c r="H13" s="243"/>
      <c r="I13" s="163"/>
      <c r="J13" s="8" t="s">
        <v>385</v>
      </c>
    </row>
    <row r="14" spans="1:10" x14ac:dyDescent="0.4">
      <c r="A14" s="157"/>
      <c r="B14" s="1">
        <v>2022</v>
      </c>
      <c r="C14" s="1" t="s">
        <v>27</v>
      </c>
      <c r="D14" s="13"/>
      <c r="E14" s="5"/>
      <c r="F14" s="6"/>
      <c r="G14" s="242">
        <v>75</v>
      </c>
      <c r="H14" s="243"/>
      <c r="I14" s="163"/>
      <c r="J14" s="8" t="s">
        <v>386</v>
      </c>
    </row>
    <row r="15" spans="1:10" x14ac:dyDescent="0.4">
      <c r="A15" s="157"/>
      <c r="B15" s="1">
        <v>2022</v>
      </c>
      <c r="C15" s="1" t="s">
        <v>27</v>
      </c>
      <c r="D15" s="13"/>
      <c r="E15" s="5"/>
      <c r="F15" s="6"/>
      <c r="G15" s="242">
        <f t="shared" si="0"/>
        <v>0</v>
      </c>
      <c r="H15" s="243">
        <f>SUM(G12:G14)</f>
        <v>325</v>
      </c>
      <c r="I15" s="163"/>
      <c r="J15" s="8" t="s">
        <v>216</v>
      </c>
    </row>
    <row r="16" spans="1:10" x14ac:dyDescent="0.4">
      <c r="A16" s="157"/>
      <c r="B16" s="4"/>
      <c r="C16" s="1"/>
      <c r="D16" s="13"/>
      <c r="E16" s="5"/>
      <c r="F16" s="6"/>
      <c r="G16" s="114">
        <f t="shared" si="0"/>
        <v>0</v>
      </c>
      <c r="H16" s="46"/>
      <c r="I16" s="163"/>
      <c r="J16" s="8"/>
    </row>
    <row r="17" spans="1:11" x14ac:dyDescent="0.4">
      <c r="A17" s="157"/>
      <c r="B17" s="4"/>
      <c r="C17" s="1"/>
      <c r="D17" s="13"/>
      <c r="E17" s="5"/>
      <c r="F17" s="6"/>
      <c r="G17" s="114">
        <f t="shared" si="0"/>
        <v>0</v>
      </c>
      <c r="H17" s="46"/>
      <c r="I17" s="163"/>
      <c r="J17" s="8"/>
    </row>
    <row r="18" spans="1:11" x14ac:dyDescent="0.4">
      <c r="A18" s="157"/>
      <c r="B18" s="4"/>
      <c r="C18" s="1"/>
      <c r="D18" s="13"/>
      <c r="E18" s="5"/>
      <c r="F18" s="6"/>
      <c r="G18" s="114">
        <f t="shared" si="0"/>
        <v>0</v>
      </c>
      <c r="H18" s="46"/>
      <c r="I18" s="163"/>
      <c r="J18" s="8"/>
    </row>
    <row r="19" spans="1:11" x14ac:dyDescent="0.4">
      <c r="A19" s="157"/>
      <c r="B19" s="4"/>
      <c r="C19" s="1"/>
      <c r="D19" s="13"/>
      <c r="E19" s="5"/>
      <c r="F19" s="6"/>
      <c r="G19" s="114">
        <f t="shared" si="0"/>
        <v>0</v>
      </c>
      <c r="H19" s="46"/>
      <c r="I19" s="163"/>
      <c r="J19" s="8"/>
    </row>
    <row r="20" spans="1:11" x14ac:dyDescent="0.4">
      <c r="A20" s="157"/>
      <c r="B20" s="4"/>
      <c r="C20" s="1"/>
      <c r="D20" s="13"/>
      <c r="E20" s="5"/>
      <c r="F20" s="6"/>
      <c r="G20" s="114">
        <f t="shared" si="0"/>
        <v>0</v>
      </c>
      <c r="H20" s="46"/>
      <c r="I20" s="163"/>
      <c r="J20" s="8"/>
    </row>
    <row r="21" spans="1:11" x14ac:dyDescent="0.4">
      <c r="A21" s="157"/>
      <c r="B21" s="4"/>
      <c r="C21" s="1"/>
      <c r="D21" s="13"/>
      <c r="E21" s="5"/>
      <c r="F21" s="6"/>
      <c r="G21" s="114">
        <f t="shared" si="0"/>
        <v>0</v>
      </c>
      <c r="H21" s="46"/>
      <c r="I21" s="163"/>
      <c r="J21" s="8"/>
    </row>
    <row r="22" spans="1:11" x14ac:dyDescent="0.4">
      <c r="A22" s="157"/>
      <c r="B22" s="4"/>
      <c r="C22" s="1"/>
      <c r="D22" s="13"/>
      <c r="E22" s="5"/>
      <c r="F22" s="6"/>
      <c r="G22" s="114">
        <f t="shared" si="0"/>
        <v>0</v>
      </c>
      <c r="H22" s="46"/>
      <c r="I22" s="163"/>
      <c r="J22" s="8"/>
    </row>
    <row r="23" spans="1:11" x14ac:dyDescent="0.4">
      <c r="A23" s="157"/>
      <c r="B23" s="4"/>
      <c r="C23" s="1"/>
      <c r="D23" s="13"/>
      <c r="E23" s="5"/>
      <c r="F23" s="6"/>
      <c r="G23" s="114">
        <f t="shared" si="0"/>
        <v>0</v>
      </c>
      <c r="H23" s="46"/>
      <c r="I23" s="163"/>
      <c r="J23" s="8"/>
    </row>
    <row r="24" spans="1:11" x14ac:dyDescent="0.4">
      <c r="A24" s="157"/>
      <c r="B24" s="4"/>
      <c r="C24" s="1"/>
      <c r="D24" s="13"/>
      <c r="E24" s="5"/>
      <c r="F24" s="6"/>
      <c r="G24" s="114">
        <f t="shared" si="0"/>
        <v>0</v>
      </c>
      <c r="H24" s="46"/>
      <c r="I24" s="163"/>
      <c r="J24" s="8"/>
    </row>
    <row r="25" spans="1:11" x14ac:dyDescent="0.4">
      <c r="A25" s="157"/>
      <c r="B25" s="4"/>
      <c r="C25" s="1"/>
      <c r="D25" s="13"/>
      <c r="E25" s="5"/>
      <c r="F25" s="6"/>
      <c r="G25" s="114">
        <f t="shared" si="0"/>
        <v>0</v>
      </c>
      <c r="H25" s="46"/>
      <c r="I25" s="163"/>
      <c r="J25" s="8"/>
    </row>
    <row r="26" spans="1:11" x14ac:dyDescent="0.4">
      <c r="A26" s="157"/>
      <c r="B26" s="4"/>
      <c r="C26" s="1"/>
      <c r="D26" s="13"/>
      <c r="E26" s="5"/>
      <c r="F26" s="6"/>
      <c r="G26" s="114">
        <f t="shared" si="0"/>
        <v>0</v>
      </c>
      <c r="H26" s="46"/>
      <c r="I26" s="163"/>
      <c r="J26" s="8"/>
    </row>
    <row r="27" spans="1:11" x14ac:dyDescent="0.4">
      <c r="A27" s="157"/>
      <c r="B27" s="4"/>
      <c r="C27" s="1"/>
      <c r="D27" s="13"/>
      <c r="E27" s="5"/>
      <c r="F27" s="6"/>
      <c r="G27" s="114">
        <f t="shared" si="0"/>
        <v>0</v>
      </c>
      <c r="H27" s="46"/>
      <c r="I27" s="163"/>
      <c r="J27" s="8"/>
    </row>
    <row r="28" spans="1:11" x14ac:dyDescent="0.4">
      <c r="A28" s="157"/>
      <c r="B28" s="4"/>
      <c r="C28" s="1"/>
      <c r="D28" s="13"/>
      <c r="E28" s="5"/>
      <c r="F28" s="6"/>
      <c r="G28" s="114">
        <f t="shared" si="0"/>
        <v>0</v>
      </c>
      <c r="H28" s="46"/>
      <c r="I28" s="163"/>
      <c r="J28" s="8"/>
    </row>
    <row r="29" spans="1:11" x14ac:dyDescent="0.4">
      <c r="A29" s="157"/>
      <c r="B29" s="4"/>
      <c r="C29" s="1"/>
      <c r="D29" s="13"/>
      <c r="E29" s="5"/>
      <c r="F29" s="6"/>
      <c r="G29" s="114">
        <f t="shared" si="0"/>
        <v>0</v>
      </c>
      <c r="H29" s="46"/>
      <c r="I29" s="163"/>
      <c r="J29" s="8"/>
    </row>
    <row r="30" spans="1:11" x14ac:dyDescent="0.4">
      <c r="A30" s="157"/>
      <c r="B30" s="4"/>
      <c r="C30" s="1"/>
      <c r="D30" s="13"/>
      <c r="E30" s="5"/>
      <c r="F30" s="6"/>
      <c r="G30" s="114">
        <f t="shared" si="0"/>
        <v>0</v>
      </c>
      <c r="H30" s="46"/>
      <c r="I30" s="163"/>
      <c r="J30" s="8"/>
    </row>
    <row r="31" spans="1:11" x14ac:dyDescent="0.4">
      <c r="A31" s="157"/>
      <c r="B31" s="4"/>
      <c r="C31" s="1"/>
      <c r="D31" s="13"/>
      <c r="E31" s="5"/>
      <c r="F31" s="6"/>
      <c r="G31" s="114">
        <f t="shared" si="0"/>
        <v>0</v>
      </c>
      <c r="H31" s="46"/>
      <c r="I31" s="163"/>
      <c r="J31" s="8"/>
    </row>
    <row r="32" spans="1:11" s="14" customFormat="1" ht="20.25" thickBot="1" x14ac:dyDescent="0.45">
      <c r="A32" s="15" t="s">
        <v>16</v>
      </c>
      <c r="B32" s="30"/>
      <c r="C32" s="29"/>
      <c r="D32" s="30"/>
      <c r="E32" s="18"/>
      <c r="F32" s="31"/>
      <c r="G32" s="136"/>
      <c r="H32" s="49"/>
      <c r="I32" s="162"/>
      <c r="J32" s="40"/>
      <c r="K32" s="10"/>
    </row>
    <row r="33" spans="11:11" x14ac:dyDescent="0.4">
      <c r="K33" s="14"/>
    </row>
  </sheetData>
  <conditionalFormatting sqref="H32">
    <cfRule type="cellIs" dxfId="3" priority="1" operator="equal">
      <formula>#REF!</formula>
    </cfRule>
  </conditionalFormatting>
  <pageMargins left="0.7" right="0.7" top="1.25" bottom="1.4583333333333299" header="0.3" footer="0.3"/>
  <pageSetup scale="54" fitToHeight="0" orientation="landscape" r:id="rId1"/>
  <headerFooter scaleWithDoc="0">
    <oddHeader xml:space="preserve">&amp;L&amp;G&amp;R&amp;10ATTACHMENT A
NOTICE LHP-2019-02
</oddHeader>
    <oddFooter>&amp;L&amp;G</oddFooter>
  </headerFooter>
  <rowBreaks count="1" manualBreakCount="1">
    <brk id="33" max="1638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xWindow="77" yWindow="368" count="8"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Lists!$J$1:$J$13</xm:f>
          </x14:formula1>
          <xm:sqref>C5:C32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Lists!$E$2:$E$3</xm:f>
          </x14:formula1>
          <xm:sqref>F32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Lists!$G$2:$G$5</xm:f>
          </x14:formula1>
          <xm:sqref>B5:B31</xm:sqref>
        </x14:dataValidation>
        <x14:dataValidation type="list" showInputMessage="1" showErrorMessage="1" errorTitle="Invalid Entry" error="Please select a Program Year from the list" promptTitle="Month" prompt="Please select a Month from the list">
          <x14:formula1>
            <xm:f>Lists!$J$1:$J$13</xm:f>
          </x14:formula1>
          <xm:sqref>F1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Lists!$G$1:$G$5</xm:f>
          </x14:formula1>
          <xm:sqref>G1</xm:sqref>
        </x14:dataValidation>
        <x14:dataValidation type="list" showInputMessage="1" showErrorMessage="1" errorTitle="Invalid Entry" error="Please select a Program Year from the list" promptTitle="Parish" prompt="Please select a Parish from the list">
          <x14:formula1>
            <xm:f>Lists!$U$1:$U$65</xm:f>
          </x14:formula1>
          <xm:sqref>A2</xm:sqref>
        </x14:dataValidation>
        <x14:dataValidation type="list" showInputMessage="1" showErrorMessage="1" errorTitle="Invalid Entry" error="Please select a Program Year from the list" promptTitle="Subgrantee" prompt="Please select a Subgrantee from the list">
          <x14:formula1>
            <xm:f>Lists!$Q$1:$Q$41</xm:f>
          </x14:formula1>
          <xm:sqref>A1</xm:sqref>
        </x14:dataValidation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Lists!$A$2:$A$10</xm:f>
          </x14:formula1>
          <xm:sqref>A5:A31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31"/>
  <sheetViews>
    <sheetView zoomScale="55" zoomScaleNormal="55" zoomScaleSheetLayoutView="55" workbookViewId="0">
      <selection activeCell="F35" sqref="F35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8.625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x14ac:dyDescent="0.4">
      <c r="A3" s="124" t="s">
        <v>44</v>
      </c>
      <c r="B3" s="145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25" t="s">
        <v>45</v>
      </c>
      <c r="B4" s="131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 t="s">
        <v>39</v>
      </c>
      <c r="C5" s="81" t="s">
        <v>35</v>
      </c>
      <c r="D5" s="81" t="s">
        <v>40</v>
      </c>
      <c r="E5" s="81" t="s">
        <v>5</v>
      </c>
      <c r="F5" s="81" t="s">
        <v>3</v>
      </c>
      <c r="G5" s="36" t="s">
        <v>42</v>
      </c>
      <c r="H5" s="119" t="s">
        <v>43</v>
      </c>
      <c r="I5" s="119" t="s">
        <v>205</v>
      </c>
      <c r="J5" s="119" t="s">
        <v>336</v>
      </c>
    </row>
    <row r="6" spans="1:10" x14ac:dyDescent="0.4">
      <c r="A6" s="127">
        <v>1</v>
      </c>
      <c r="B6" s="82">
        <v>43586</v>
      </c>
      <c r="C6" s="82">
        <v>456</v>
      </c>
      <c r="D6" s="82">
        <v>3609</v>
      </c>
      <c r="E6" s="82" t="s">
        <v>206</v>
      </c>
      <c r="F6" s="82">
        <v>248.5</v>
      </c>
      <c r="G6" s="42">
        <v>0.25</v>
      </c>
      <c r="H6" s="120">
        <f>F6*G6</f>
        <v>62.125</v>
      </c>
      <c r="I6" s="132"/>
      <c r="J6" s="132"/>
    </row>
    <row r="7" spans="1:10" x14ac:dyDescent="0.4">
      <c r="A7" s="128">
        <v>2</v>
      </c>
      <c r="B7" s="43">
        <v>43590</v>
      </c>
      <c r="C7" s="43">
        <v>123</v>
      </c>
      <c r="D7" s="43">
        <v>3715</v>
      </c>
      <c r="E7" s="43" t="s">
        <v>207</v>
      </c>
      <c r="F7" s="43">
        <v>325.25</v>
      </c>
      <c r="G7" s="43">
        <v>0.2</v>
      </c>
      <c r="H7" s="120">
        <f t="shared" ref="H7:H26" si="0">F7*G7</f>
        <v>65.05</v>
      </c>
      <c r="I7" s="120"/>
      <c r="J7" s="120"/>
    </row>
    <row r="8" spans="1:10" x14ac:dyDescent="0.4">
      <c r="A8" s="128">
        <v>3</v>
      </c>
      <c r="B8" s="159"/>
      <c r="C8" s="43"/>
      <c r="D8" s="43"/>
      <c r="E8" s="43" t="s">
        <v>216</v>
      </c>
      <c r="F8" s="43"/>
      <c r="G8" s="79"/>
      <c r="H8" s="120">
        <f t="shared" si="0"/>
        <v>0</v>
      </c>
      <c r="I8" s="120">
        <f>H6+H7</f>
        <v>127.175</v>
      </c>
      <c r="J8" s="120"/>
    </row>
    <row r="9" spans="1:10" x14ac:dyDescent="0.4">
      <c r="A9" s="128">
        <v>4</v>
      </c>
      <c r="B9" s="43"/>
      <c r="C9" s="43"/>
      <c r="D9" s="43"/>
      <c r="E9" s="43"/>
      <c r="F9" s="43"/>
      <c r="G9" s="79"/>
      <c r="H9" s="120">
        <f t="shared" si="0"/>
        <v>0</v>
      </c>
      <c r="I9" s="120"/>
      <c r="J9" s="120"/>
    </row>
    <row r="10" spans="1:10" x14ac:dyDescent="0.4">
      <c r="A10" s="128">
        <v>5</v>
      </c>
      <c r="B10" s="43">
        <v>43600</v>
      </c>
      <c r="C10" s="43" t="s">
        <v>208</v>
      </c>
      <c r="D10" s="43">
        <v>3815</v>
      </c>
      <c r="E10" s="43" t="s">
        <v>209</v>
      </c>
      <c r="F10" s="43">
        <v>500</v>
      </c>
      <c r="G10" s="79">
        <v>0.2</v>
      </c>
      <c r="H10" s="120">
        <f t="shared" si="0"/>
        <v>100</v>
      </c>
      <c r="I10" s="120">
        <v>100</v>
      </c>
      <c r="J10" s="120"/>
    </row>
    <row r="11" spans="1:10" x14ac:dyDescent="0.4">
      <c r="A11" s="128">
        <v>6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7</v>
      </c>
      <c r="B12" s="43">
        <v>43605</v>
      </c>
      <c r="C12" s="43">
        <v>987</v>
      </c>
      <c r="D12" s="43">
        <v>3825</v>
      </c>
      <c r="E12" s="43" t="s">
        <v>210</v>
      </c>
      <c r="F12" s="43">
        <v>2236.5</v>
      </c>
      <c r="G12" s="79">
        <v>0.33</v>
      </c>
      <c r="H12" s="120">
        <f t="shared" si="0"/>
        <v>738.04500000000007</v>
      </c>
      <c r="I12" s="120"/>
      <c r="J12" s="120"/>
    </row>
    <row r="13" spans="1:10" x14ac:dyDescent="0.4">
      <c r="A13" s="128">
        <v>8</v>
      </c>
      <c r="B13" s="43">
        <v>43610</v>
      </c>
      <c r="C13" s="43">
        <v>997</v>
      </c>
      <c r="D13" s="43">
        <v>3825</v>
      </c>
      <c r="E13" s="43" t="s">
        <v>210</v>
      </c>
      <c r="F13" s="43">
        <v>1536.25</v>
      </c>
      <c r="G13" s="79">
        <v>0.33</v>
      </c>
      <c r="H13" s="120">
        <f t="shared" si="0"/>
        <v>506.96250000000003</v>
      </c>
      <c r="I13" s="120"/>
      <c r="J13" s="120"/>
    </row>
    <row r="14" spans="1:10" x14ac:dyDescent="0.4">
      <c r="A14" s="128">
        <v>9</v>
      </c>
      <c r="B14" s="43"/>
      <c r="C14" s="43"/>
      <c r="D14" s="43"/>
      <c r="E14" s="43" t="s">
        <v>211</v>
      </c>
      <c r="F14" s="43"/>
      <c r="G14" s="79"/>
      <c r="H14" s="120">
        <f t="shared" si="0"/>
        <v>0</v>
      </c>
      <c r="I14" s="120">
        <f>H12+H13</f>
        <v>1245.0075000000002</v>
      </c>
      <c r="J14" s="120"/>
    </row>
    <row r="15" spans="1:10" x14ac:dyDescent="0.4">
      <c r="A15" s="128">
        <v>10</v>
      </c>
      <c r="B15" s="43"/>
      <c r="C15" s="43"/>
      <c r="D15" s="43"/>
      <c r="E15" s="43"/>
      <c r="F15" s="43"/>
      <c r="G15" s="79"/>
      <c r="H15" s="120">
        <f t="shared" si="0"/>
        <v>0</v>
      </c>
      <c r="I15" s="120"/>
      <c r="J15" s="120"/>
    </row>
    <row r="16" spans="1:10" x14ac:dyDescent="0.4">
      <c r="A16" s="128">
        <v>11</v>
      </c>
      <c r="B16" s="43"/>
      <c r="C16" s="43"/>
      <c r="D16" s="43"/>
      <c r="E16" s="43"/>
      <c r="F16" s="43"/>
      <c r="G16" s="79"/>
      <c r="H16" s="120">
        <f t="shared" si="0"/>
        <v>0</v>
      </c>
      <c r="I16" s="120"/>
      <c r="J16" s="120"/>
    </row>
    <row r="17" spans="1:10" x14ac:dyDescent="0.4">
      <c r="A17" s="128">
        <v>12</v>
      </c>
      <c r="B17" s="43"/>
      <c r="C17" s="43"/>
      <c r="D17" s="43"/>
      <c r="E17" s="43"/>
      <c r="F17" s="43"/>
      <c r="G17" s="79"/>
      <c r="H17" s="120">
        <f t="shared" si="0"/>
        <v>0</v>
      </c>
      <c r="I17" s="120"/>
      <c r="J17" s="120"/>
    </row>
    <row r="18" spans="1:10" x14ac:dyDescent="0.4">
      <c r="A18" s="128">
        <v>13</v>
      </c>
      <c r="B18" s="43"/>
      <c r="C18" s="43"/>
      <c r="D18" s="43"/>
      <c r="E18" s="43"/>
      <c r="F18" s="43"/>
      <c r="G18" s="79"/>
      <c r="H18" s="120">
        <f t="shared" si="0"/>
        <v>0</v>
      </c>
      <c r="I18" s="120"/>
      <c r="J18" s="120"/>
    </row>
    <row r="19" spans="1:10" x14ac:dyDescent="0.4">
      <c r="A19" s="128">
        <v>14</v>
      </c>
      <c r="B19" s="43"/>
      <c r="C19" s="43"/>
      <c r="D19" s="43"/>
      <c r="E19" s="43"/>
      <c r="F19" s="43"/>
      <c r="G19" s="79"/>
      <c r="H19" s="120">
        <f t="shared" si="0"/>
        <v>0</v>
      </c>
      <c r="I19" s="120"/>
      <c r="J19" s="120"/>
    </row>
    <row r="20" spans="1:10" x14ac:dyDescent="0.4">
      <c r="A20" s="128">
        <v>15</v>
      </c>
      <c r="B20" s="43"/>
      <c r="C20" s="43"/>
      <c r="D20" s="43"/>
      <c r="E20" s="43"/>
      <c r="F20" s="43"/>
      <c r="G20" s="79"/>
      <c r="H20" s="120">
        <f t="shared" si="0"/>
        <v>0</v>
      </c>
      <c r="I20" s="120"/>
      <c r="J20" s="120"/>
    </row>
    <row r="21" spans="1:10" x14ac:dyDescent="0.4">
      <c r="A21" s="128">
        <v>16</v>
      </c>
      <c r="B21" s="43"/>
      <c r="C21" s="43"/>
      <c r="D21" s="43"/>
      <c r="E21" s="43"/>
      <c r="F21" s="43"/>
      <c r="G21" s="79"/>
      <c r="H21" s="120">
        <f t="shared" si="0"/>
        <v>0</v>
      </c>
      <c r="I21" s="120"/>
      <c r="J21" s="120"/>
    </row>
    <row r="22" spans="1:10" x14ac:dyDescent="0.4">
      <c r="A22" s="128">
        <v>17</v>
      </c>
      <c r="B22" s="43"/>
      <c r="C22" s="43"/>
      <c r="D22" s="43"/>
      <c r="E22" s="43"/>
      <c r="F22" s="43"/>
      <c r="G22" s="79"/>
      <c r="H22" s="120">
        <f t="shared" si="0"/>
        <v>0</v>
      </c>
      <c r="I22" s="120"/>
      <c r="J22" s="120"/>
    </row>
    <row r="23" spans="1:10" x14ac:dyDescent="0.4">
      <c r="A23" s="128">
        <v>18</v>
      </c>
      <c r="B23" s="43"/>
      <c r="C23" s="43"/>
      <c r="D23" s="43"/>
      <c r="E23" s="43"/>
      <c r="F23" s="43"/>
      <c r="G23" s="79"/>
      <c r="H23" s="120">
        <f t="shared" si="0"/>
        <v>0</v>
      </c>
      <c r="I23" s="120"/>
      <c r="J23" s="120"/>
    </row>
    <row r="24" spans="1:10" x14ac:dyDescent="0.4">
      <c r="A24" s="128">
        <v>19</v>
      </c>
      <c r="B24" s="43"/>
      <c r="C24" s="43"/>
      <c r="D24" s="43"/>
      <c r="E24" s="43"/>
      <c r="F24" s="43"/>
      <c r="G24" s="79"/>
      <c r="H24" s="120">
        <f t="shared" si="0"/>
        <v>0</v>
      </c>
      <c r="I24" s="120"/>
      <c r="J24" s="120"/>
    </row>
    <row r="25" spans="1:10" x14ac:dyDescent="0.4">
      <c r="A25" s="128">
        <v>20</v>
      </c>
      <c r="B25" s="43"/>
      <c r="C25" s="43"/>
      <c r="D25" s="43"/>
      <c r="E25" s="43"/>
      <c r="F25" s="43"/>
      <c r="G25" s="79"/>
      <c r="H25" s="120">
        <f t="shared" si="0"/>
        <v>0</v>
      </c>
      <c r="I25" s="120"/>
      <c r="J25" s="120"/>
    </row>
    <row r="26" spans="1:10" x14ac:dyDescent="0.4">
      <c r="A26" s="128" t="s">
        <v>46</v>
      </c>
      <c r="B26" s="43"/>
      <c r="C26" s="43"/>
      <c r="D26" s="43"/>
      <c r="E26" s="43"/>
      <c r="F26" s="43"/>
      <c r="G26" s="79"/>
      <c r="H26" s="120">
        <f t="shared" si="0"/>
        <v>0</v>
      </c>
      <c r="I26" s="120"/>
      <c r="J26" s="120"/>
    </row>
    <row r="27" spans="1:10" x14ac:dyDescent="0.4">
      <c r="A27" s="128"/>
      <c r="B27" s="43"/>
      <c r="C27" s="43"/>
      <c r="D27" s="43"/>
      <c r="E27" s="43"/>
      <c r="F27" s="43"/>
      <c r="G27" s="79"/>
      <c r="H27" s="120"/>
      <c r="I27" s="120">
        <f>SUM(I6:I25)</f>
        <v>1472.1825000000001</v>
      </c>
      <c r="J27" s="120"/>
    </row>
    <row r="28" spans="1:10" ht="20.25" thickBot="1" x14ac:dyDescent="0.45">
      <c r="A28" s="129"/>
      <c r="B28" s="43"/>
      <c r="C28" s="43"/>
      <c r="D28" s="43"/>
      <c r="E28" s="43"/>
      <c r="F28" s="43"/>
      <c r="G28" s="79"/>
      <c r="H28" s="121"/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/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count="1">
    <dataValidation allowBlank="1" showErrorMessage="1" sqref="A1:A4"/>
  </dataValidations>
  <pageMargins left="0.7" right="0.7" top="0.75" bottom="0.75" header="0.3" footer="0.3"/>
  <pageSetup scale="5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31"/>
  <sheetViews>
    <sheetView view="pageBreakPreview" zoomScale="60" zoomScaleNormal="145" workbookViewId="0">
      <selection activeCell="I1" sqref="I1:J1048576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9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x14ac:dyDescent="0.4">
      <c r="A3" s="124" t="s">
        <v>44</v>
      </c>
      <c r="B3" s="145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25" t="s">
        <v>45</v>
      </c>
      <c r="B4" s="131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/>
      <c r="C5" s="81"/>
      <c r="D5" s="81"/>
      <c r="E5" s="81"/>
      <c r="F5" s="81"/>
      <c r="G5" s="36" t="s">
        <v>42</v>
      </c>
      <c r="H5" s="119" t="s">
        <v>43</v>
      </c>
      <c r="I5" s="119" t="s">
        <v>205</v>
      </c>
      <c r="J5" s="119" t="s">
        <v>336</v>
      </c>
    </row>
    <row r="6" spans="1:10" x14ac:dyDescent="0.4">
      <c r="A6" s="127"/>
      <c r="B6" s="82" t="s">
        <v>39</v>
      </c>
      <c r="C6" s="82" t="s">
        <v>35</v>
      </c>
      <c r="D6" s="82" t="s">
        <v>40</v>
      </c>
      <c r="E6" s="82" t="s">
        <v>41</v>
      </c>
      <c r="F6" s="82" t="s">
        <v>5</v>
      </c>
      <c r="G6" s="42"/>
      <c r="H6" s="120"/>
      <c r="I6" s="132"/>
      <c r="J6" s="132"/>
    </row>
    <row r="7" spans="1:10" x14ac:dyDescent="0.4">
      <c r="A7" s="128"/>
      <c r="B7" s="43"/>
      <c r="C7" s="43"/>
      <c r="D7" s="43"/>
      <c r="E7" s="43"/>
      <c r="F7" s="43"/>
      <c r="G7" s="43"/>
      <c r="H7" s="120">
        <f t="shared" ref="H7:H13" si="0">ROUND(E7*G7,2)</f>
        <v>0</v>
      </c>
      <c r="I7" s="120"/>
      <c r="J7" s="120"/>
    </row>
    <row r="8" spans="1:10" x14ac:dyDescent="0.4">
      <c r="A8" s="128">
        <v>1</v>
      </c>
      <c r="B8" s="159">
        <v>43612</v>
      </c>
      <c r="C8" s="43">
        <v>159</v>
      </c>
      <c r="D8" s="43">
        <v>3845</v>
      </c>
      <c r="E8" s="43">
        <v>2458.2800000000002</v>
      </c>
      <c r="F8" s="43" t="s">
        <v>214</v>
      </c>
      <c r="G8" s="79">
        <v>1</v>
      </c>
      <c r="H8" s="120">
        <f t="shared" si="0"/>
        <v>2458.2800000000002</v>
      </c>
      <c r="I8" s="120">
        <f>H6+H7</f>
        <v>0</v>
      </c>
      <c r="J8" s="120"/>
    </row>
    <row r="9" spans="1:10" x14ac:dyDescent="0.4">
      <c r="A9" s="128">
        <v>2</v>
      </c>
      <c r="B9" s="43"/>
      <c r="C9" s="43"/>
      <c r="D9" s="43"/>
      <c r="E9" s="43"/>
      <c r="F9" s="43"/>
      <c r="G9" s="79"/>
      <c r="H9" s="120">
        <f t="shared" si="0"/>
        <v>0</v>
      </c>
      <c r="I9" s="120"/>
      <c r="J9" s="120"/>
    </row>
    <row r="10" spans="1:10" x14ac:dyDescent="0.4">
      <c r="A10" s="128">
        <v>3</v>
      </c>
      <c r="B10" s="43"/>
      <c r="C10" s="43"/>
      <c r="D10" s="43"/>
      <c r="E10" s="43"/>
      <c r="F10" s="43"/>
      <c r="G10" s="79"/>
      <c r="H10" s="120">
        <f t="shared" si="0"/>
        <v>0</v>
      </c>
      <c r="I10" s="120">
        <v>100</v>
      </c>
      <c r="J10" s="120"/>
    </row>
    <row r="11" spans="1:10" x14ac:dyDescent="0.4">
      <c r="A11" s="128">
        <v>4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5</v>
      </c>
      <c r="B12" s="43"/>
      <c r="C12" s="43"/>
      <c r="D12" s="43"/>
      <c r="E12" s="43"/>
      <c r="F12" s="43"/>
      <c r="G12" s="79"/>
      <c r="H12" s="120">
        <f t="shared" si="0"/>
        <v>0</v>
      </c>
      <c r="I12" s="120"/>
      <c r="J12" s="120"/>
    </row>
    <row r="13" spans="1:10" x14ac:dyDescent="0.4">
      <c r="A13" s="128">
        <v>6</v>
      </c>
      <c r="B13" s="43"/>
      <c r="C13" s="43"/>
      <c r="D13" s="43"/>
      <c r="E13" s="43"/>
      <c r="F13" s="43"/>
      <c r="G13" s="79"/>
      <c r="H13" s="120">
        <f t="shared" si="0"/>
        <v>0</v>
      </c>
      <c r="I13" s="120"/>
      <c r="J13" s="120"/>
    </row>
    <row r="14" spans="1:10" x14ac:dyDescent="0.4">
      <c r="A14" s="128">
        <v>7</v>
      </c>
      <c r="B14" s="43"/>
      <c r="C14" s="43"/>
      <c r="D14" s="43"/>
      <c r="E14" s="43"/>
      <c r="F14" s="43"/>
      <c r="G14" s="79"/>
      <c r="H14" s="120">
        <f>ROUND(E14*G14,2)</f>
        <v>0</v>
      </c>
      <c r="I14" s="120">
        <f>H12+H13</f>
        <v>0</v>
      </c>
      <c r="J14" s="120"/>
    </row>
    <row r="15" spans="1:10" x14ac:dyDescent="0.4">
      <c r="A15" s="128">
        <v>8</v>
      </c>
      <c r="B15" s="43"/>
      <c r="C15" s="43"/>
      <c r="D15" s="43"/>
      <c r="E15" s="43"/>
      <c r="F15" s="43"/>
      <c r="G15" s="79"/>
      <c r="H15" s="120">
        <f t="shared" ref="H15:H28" si="1">ROUND(E15*G15,2)</f>
        <v>0</v>
      </c>
      <c r="I15" s="120"/>
      <c r="J15" s="120"/>
    </row>
    <row r="16" spans="1:10" x14ac:dyDescent="0.4">
      <c r="A16" s="128">
        <v>9</v>
      </c>
      <c r="B16" s="43"/>
      <c r="C16" s="43"/>
      <c r="D16" s="43"/>
      <c r="E16" s="43"/>
      <c r="F16" s="43"/>
      <c r="G16" s="79"/>
      <c r="H16" s="120">
        <f t="shared" si="1"/>
        <v>0</v>
      </c>
      <c r="I16" s="120"/>
      <c r="J16" s="120"/>
    </row>
    <row r="17" spans="1:10" x14ac:dyDescent="0.4">
      <c r="A17" s="128">
        <v>10</v>
      </c>
      <c r="B17" s="43"/>
      <c r="C17" s="43"/>
      <c r="D17" s="43"/>
      <c r="E17" s="43"/>
      <c r="F17" s="43"/>
      <c r="G17" s="79"/>
      <c r="H17" s="120">
        <f t="shared" si="1"/>
        <v>0</v>
      </c>
      <c r="I17" s="120"/>
      <c r="J17" s="120"/>
    </row>
    <row r="18" spans="1:10" x14ac:dyDescent="0.4">
      <c r="A18" s="128">
        <v>11</v>
      </c>
      <c r="B18" s="43"/>
      <c r="C18" s="43"/>
      <c r="D18" s="43"/>
      <c r="E18" s="43"/>
      <c r="F18" s="43"/>
      <c r="G18" s="79"/>
      <c r="H18" s="120">
        <f t="shared" si="1"/>
        <v>0</v>
      </c>
      <c r="I18" s="120"/>
      <c r="J18" s="120"/>
    </row>
    <row r="19" spans="1:10" x14ac:dyDescent="0.4">
      <c r="A19" s="128">
        <v>12</v>
      </c>
      <c r="B19" s="43"/>
      <c r="C19" s="43"/>
      <c r="D19" s="43"/>
      <c r="E19" s="43"/>
      <c r="F19" s="43"/>
      <c r="G19" s="79"/>
      <c r="H19" s="120">
        <f t="shared" si="1"/>
        <v>0</v>
      </c>
      <c r="I19" s="120"/>
      <c r="J19" s="120"/>
    </row>
    <row r="20" spans="1:10" x14ac:dyDescent="0.4">
      <c r="A20" s="128">
        <v>13</v>
      </c>
      <c r="B20" s="43"/>
      <c r="C20" s="43"/>
      <c r="D20" s="43"/>
      <c r="E20" s="43"/>
      <c r="F20" s="43"/>
      <c r="G20" s="79"/>
      <c r="H20" s="120">
        <f t="shared" si="1"/>
        <v>0</v>
      </c>
      <c r="I20" s="120"/>
      <c r="J20" s="120"/>
    </row>
    <row r="21" spans="1:10" x14ac:dyDescent="0.4">
      <c r="A21" s="128">
        <v>14</v>
      </c>
      <c r="B21" s="43"/>
      <c r="C21" s="43"/>
      <c r="D21" s="43"/>
      <c r="E21" s="43"/>
      <c r="F21" s="43"/>
      <c r="G21" s="79"/>
      <c r="H21" s="120">
        <f t="shared" si="1"/>
        <v>0</v>
      </c>
      <c r="I21" s="120"/>
      <c r="J21" s="120"/>
    </row>
    <row r="22" spans="1:10" x14ac:dyDescent="0.4">
      <c r="A22" s="128">
        <v>15</v>
      </c>
      <c r="B22" s="43"/>
      <c r="C22" s="43"/>
      <c r="D22" s="43"/>
      <c r="E22" s="43"/>
      <c r="F22" s="43"/>
      <c r="G22" s="79"/>
      <c r="H22" s="120">
        <f t="shared" si="1"/>
        <v>0</v>
      </c>
      <c r="I22" s="120"/>
      <c r="J22" s="120"/>
    </row>
    <row r="23" spans="1:10" x14ac:dyDescent="0.4">
      <c r="A23" s="128">
        <v>16</v>
      </c>
      <c r="B23" s="43"/>
      <c r="C23" s="43"/>
      <c r="D23" s="43"/>
      <c r="E23" s="43"/>
      <c r="F23" s="43"/>
      <c r="G23" s="79"/>
      <c r="H23" s="120">
        <f t="shared" si="1"/>
        <v>0</v>
      </c>
      <c r="I23" s="120"/>
      <c r="J23" s="120"/>
    </row>
    <row r="24" spans="1:10" x14ac:dyDescent="0.4">
      <c r="A24" s="128">
        <v>17</v>
      </c>
      <c r="B24" s="43"/>
      <c r="C24" s="43"/>
      <c r="D24" s="43"/>
      <c r="E24" s="43"/>
      <c r="F24" s="43"/>
      <c r="G24" s="79"/>
      <c r="H24" s="120">
        <f t="shared" si="1"/>
        <v>0</v>
      </c>
      <c r="I24" s="120"/>
      <c r="J24" s="120"/>
    </row>
    <row r="25" spans="1:10" x14ac:dyDescent="0.4">
      <c r="A25" s="128">
        <v>18</v>
      </c>
      <c r="B25" s="43"/>
      <c r="C25" s="43"/>
      <c r="D25" s="43"/>
      <c r="E25" s="43"/>
      <c r="F25" s="43"/>
      <c r="G25" s="79"/>
      <c r="H25" s="120">
        <f t="shared" si="1"/>
        <v>0</v>
      </c>
      <c r="I25" s="120"/>
      <c r="J25" s="120"/>
    </row>
    <row r="26" spans="1:10" x14ac:dyDescent="0.4">
      <c r="A26" s="128">
        <v>19</v>
      </c>
      <c r="B26" s="43"/>
      <c r="C26" s="43"/>
      <c r="D26" s="43"/>
      <c r="E26" s="43"/>
      <c r="F26" s="43"/>
      <c r="G26" s="79"/>
      <c r="H26" s="120">
        <f t="shared" si="1"/>
        <v>0</v>
      </c>
      <c r="I26" s="120"/>
      <c r="J26" s="120"/>
    </row>
    <row r="27" spans="1:10" x14ac:dyDescent="0.4">
      <c r="A27" s="128">
        <v>20</v>
      </c>
      <c r="B27" s="43"/>
      <c r="C27" s="43"/>
      <c r="D27" s="43"/>
      <c r="E27" s="43"/>
      <c r="F27" s="43"/>
      <c r="G27" s="79"/>
      <c r="H27" s="120">
        <f t="shared" si="1"/>
        <v>0</v>
      </c>
      <c r="I27" s="120">
        <f>SUM(I6:I25)</f>
        <v>100</v>
      </c>
      <c r="J27" s="120"/>
    </row>
    <row r="28" spans="1:10" ht="20.25" thickBot="1" x14ac:dyDescent="0.45">
      <c r="A28" s="129" t="s">
        <v>46</v>
      </c>
      <c r="B28" s="43"/>
      <c r="C28" s="43"/>
      <c r="D28" s="43"/>
      <c r="E28" s="43"/>
      <c r="F28" s="43"/>
      <c r="G28" s="79"/>
      <c r="H28" s="121">
        <f t="shared" si="1"/>
        <v>0</v>
      </c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>
        <f>SUM(H8:H27)</f>
        <v>2458.2800000000002</v>
      </c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count="2">
    <dataValidation showDropDown="1" showErrorMessage="1" errorTitle="Invalid Entry" error="Please select a Budget Type from the List" promptTitle="Budget Type" prompt="Please select a Budget Type from the list" sqref="A1"/>
    <dataValidation showErrorMessage="1" errorTitle="Invalid Entry" error="Please select a Budget Type from the List" promptTitle="Budget Type" prompt="Please select a Budget Type from the list" sqref="A2"/>
  </dataValidations>
  <pageMargins left="0.7" right="0.7" top="0.75" bottom="0.75" header="0.3" footer="0.3"/>
  <pageSetup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31"/>
  <sheetViews>
    <sheetView view="pageBreakPreview" zoomScale="60" zoomScaleNormal="145" workbookViewId="0">
      <selection activeCell="I1" sqref="I1:J1048576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9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ht="20.25" thickBot="1" x14ac:dyDescent="0.45">
      <c r="A3" s="154" t="s">
        <v>44</v>
      </c>
      <c r="B3" s="154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54" t="s">
        <v>45</v>
      </c>
      <c r="B4" s="155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/>
      <c r="C5" s="135"/>
      <c r="D5" s="135"/>
      <c r="E5" s="135"/>
      <c r="F5" s="135"/>
      <c r="G5" s="135" t="s">
        <v>42</v>
      </c>
      <c r="H5" s="119" t="s">
        <v>43</v>
      </c>
      <c r="I5" s="119" t="s">
        <v>205</v>
      </c>
      <c r="J5" s="119" t="s">
        <v>336</v>
      </c>
    </row>
    <row r="6" spans="1:10" x14ac:dyDescent="0.4">
      <c r="A6" s="127"/>
      <c r="B6" s="82" t="s">
        <v>39</v>
      </c>
      <c r="C6" s="82" t="s">
        <v>35</v>
      </c>
      <c r="D6" s="82" t="s">
        <v>40</v>
      </c>
      <c r="E6" s="82" t="s">
        <v>41</v>
      </c>
      <c r="F6" s="82" t="s">
        <v>5</v>
      </c>
      <c r="G6" s="42"/>
      <c r="H6" s="132"/>
      <c r="I6" s="132"/>
      <c r="J6" s="132"/>
    </row>
    <row r="7" spans="1:10" x14ac:dyDescent="0.4">
      <c r="A7" s="128"/>
      <c r="B7" s="43"/>
      <c r="C7" s="43"/>
      <c r="D7" s="43"/>
      <c r="E7" s="43"/>
      <c r="F7" s="43"/>
      <c r="G7" s="43"/>
      <c r="H7" s="120"/>
      <c r="I7" s="120"/>
      <c r="J7" s="120"/>
    </row>
    <row r="8" spans="1:10" x14ac:dyDescent="0.4">
      <c r="A8" s="128">
        <v>1</v>
      </c>
      <c r="B8" s="43"/>
      <c r="C8" s="43"/>
      <c r="D8" s="43"/>
      <c r="E8" s="43"/>
      <c r="F8" s="43"/>
      <c r="G8" s="79"/>
      <c r="H8" s="120">
        <f>ROUND(E8*G8,2)</f>
        <v>0</v>
      </c>
      <c r="I8" s="120">
        <f>H6+H7</f>
        <v>0</v>
      </c>
      <c r="J8" s="120"/>
    </row>
    <row r="9" spans="1:10" x14ac:dyDescent="0.4">
      <c r="A9" s="128">
        <v>2</v>
      </c>
      <c r="B9" s="43"/>
      <c r="C9" s="43"/>
      <c r="D9" s="43"/>
      <c r="E9" s="43"/>
      <c r="F9" s="43"/>
      <c r="G9" s="79"/>
      <c r="H9" s="120">
        <f t="shared" ref="H9:H27" si="0">ROUND(E9*G9,2)</f>
        <v>0</v>
      </c>
      <c r="I9" s="120"/>
      <c r="J9" s="120"/>
    </row>
    <row r="10" spans="1:10" x14ac:dyDescent="0.4">
      <c r="A10" s="128">
        <v>3</v>
      </c>
      <c r="B10" s="43"/>
      <c r="C10" s="43"/>
      <c r="D10" s="43"/>
      <c r="E10" s="43"/>
      <c r="F10" s="43"/>
      <c r="G10" s="79"/>
      <c r="H10" s="120">
        <f t="shared" si="0"/>
        <v>0</v>
      </c>
      <c r="I10" s="120">
        <v>100</v>
      </c>
      <c r="J10" s="120"/>
    </row>
    <row r="11" spans="1:10" x14ac:dyDescent="0.4">
      <c r="A11" s="128">
        <v>4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5</v>
      </c>
      <c r="B12" s="43"/>
      <c r="C12" s="43"/>
      <c r="D12" s="43"/>
      <c r="E12" s="43"/>
      <c r="F12" s="43"/>
      <c r="G12" s="79"/>
      <c r="H12" s="120">
        <f t="shared" si="0"/>
        <v>0</v>
      </c>
      <c r="I12" s="120"/>
      <c r="J12" s="120"/>
    </row>
    <row r="13" spans="1:10" x14ac:dyDescent="0.4">
      <c r="A13" s="128">
        <v>6</v>
      </c>
      <c r="B13" s="43"/>
      <c r="C13" s="43"/>
      <c r="D13" s="43"/>
      <c r="E13" s="43"/>
      <c r="F13" s="43"/>
      <c r="G13" s="79"/>
      <c r="H13" s="120">
        <f t="shared" si="0"/>
        <v>0</v>
      </c>
      <c r="I13" s="120"/>
      <c r="J13" s="120"/>
    </row>
    <row r="14" spans="1:10" x14ac:dyDescent="0.4">
      <c r="A14" s="128">
        <v>7</v>
      </c>
      <c r="B14" s="43"/>
      <c r="C14" s="43"/>
      <c r="D14" s="43"/>
      <c r="E14" s="43"/>
      <c r="F14" s="43"/>
      <c r="G14" s="79"/>
      <c r="H14" s="120">
        <f t="shared" si="0"/>
        <v>0</v>
      </c>
      <c r="I14" s="120">
        <f>H12+H13</f>
        <v>0</v>
      </c>
      <c r="J14" s="120"/>
    </row>
    <row r="15" spans="1:10" x14ac:dyDescent="0.4">
      <c r="A15" s="128">
        <v>8</v>
      </c>
      <c r="B15" s="43"/>
      <c r="C15" s="43"/>
      <c r="D15" s="43"/>
      <c r="E15" s="43"/>
      <c r="F15" s="43"/>
      <c r="G15" s="79"/>
      <c r="H15" s="120">
        <f t="shared" si="0"/>
        <v>0</v>
      </c>
      <c r="I15" s="120"/>
      <c r="J15" s="120"/>
    </row>
    <row r="16" spans="1:10" x14ac:dyDescent="0.4">
      <c r="A16" s="128">
        <v>9</v>
      </c>
      <c r="B16" s="43"/>
      <c r="C16" s="43"/>
      <c r="D16" s="43"/>
      <c r="E16" s="43"/>
      <c r="F16" s="43"/>
      <c r="G16" s="79"/>
      <c r="H16" s="120">
        <f t="shared" si="0"/>
        <v>0</v>
      </c>
      <c r="I16" s="120"/>
      <c r="J16" s="120"/>
    </row>
    <row r="17" spans="1:10" x14ac:dyDescent="0.4">
      <c r="A17" s="128">
        <v>10</v>
      </c>
      <c r="B17" s="43"/>
      <c r="C17" s="43"/>
      <c r="D17" s="43"/>
      <c r="E17" s="43"/>
      <c r="F17" s="43"/>
      <c r="G17" s="79"/>
      <c r="H17" s="120">
        <f t="shared" si="0"/>
        <v>0</v>
      </c>
      <c r="I17" s="120"/>
      <c r="J17" s="120"/>
    </row>
    <row r="18" spans="1:10" x14ac:dyDescent="0.4">
      <c r="A18" s="128">
        <v>11</v>
      </c>
      <c r="B18" s="43"/>
      <c r="C18" s="43"/>
      <c r="D18" s="43"/>
      <c r="E18" s="43"/>
      <c r="F18" s="43"/>
      <c r="G18" s="79"/>
      <c r="H18" s="120">
        <f t="shared" si="0"/>
        <v>0</v>
      </c>
      <c r="I18" s="120"/>
      <c r="J18" s="120"/>
    </row>
    <row r="19" spans="1:10" x14ac:dyDescent="0.4">
      <c r="A19" s="128">
        <v>12</v>
      </c>
      <c r="B19" s="43"/>
      <c r="C19" s="43"/>
      <c r="D19" s="43"/>
      <c r="E19" s="43"/>
      <c r="F19" s="43"/>
      <c r="G19" s="79"/>
      <c r="H19" s="120">
        <f t="shared" si="0"/>
        <v>0</v>
      </c>
      <c r="I19" s="120"/>
      <c r="J19" s="120"/>
    </row>
    <row r="20" spans="1:10" x14ac:dyDescent="0.4">
      <c r="A20" s="128">
        <v>13</v>
      </c>
      <c r="B20" s="43"/>
      <c r="C20" s="43"/>
      <c r="D20" s="43"/>
      <c r="E20" s="43"/>
      <c r="F20" s="43"/>
      <c r="G20" s="79"/>
      <c r="H20" s="120">
        <f t="shared" si="0"/>
        <v>0</v>
      </c>
      <c r="I20" s="120"/>
      <c r="J20" s="120"/>
    </row>
    <row r="21" spans="1:10" x14ac:dyDescent="0.4">
      <c r="A21" s="128">
        <v>14</v>
      </c>
      <c r="B21" s="43"/>
      <c r="C21" s="43"/>
      <c r="D21" s="43"/>
      <c r="E21" s="43"/>
      <c r="F21" s="43"/>
      <c r="G21" s="79"/>
      <c r="H21" s="120">
        <f t="shared" si="0"/>
        <v>0</v>
      </c>
      <c r="I21" s="120"/>
      <c r="J21" s="120"/>
    </row>
    <row r="22" spans="1:10" x14ac:dyDescent="0.4">
      <c r="A22" s="128">
        <v>15</v>
      </c>
      <c r="B22" s="43"/>
      <c r="C22" s="43"/>
      <c r="D22" s="43"/>
      <c r="E22" s="43"/>
      <c r="F22" s="43"/>
      <c r="G22" s="79"/>
      <c r="H22" s="120">
        <f t="shared" si="0"/>
        <v>0</v>
      </c>
      <c r="I22" s="120"/>
      <c r="J22" s="120"/>
    </row>
    <row r="23" spans="1:10" x14ac:dyDescent="0.4">
      <c r="A23" s="128">
        <v>16</v>
      </c>
      <c r="B23" s="43"/>
      <c r="C23" s="43"/>
      <c r="D23" s="43"/>
      <c r="E23" s="43"/>
      <c r="F23" s="43"/>
      <c r="G23" s="79"/>
      <c r="H23" s="120">
        <f t="shared" si="0"/>
        <v>0</v>
      </c>
      <c r="I23" s="120"/>
      <c r="J23" s="120"/>
    </row>
    <row r="24" spans="1:10" x14ac:dyDescent="0.4">
      <c r="A24" s="128">
        <v>17</v>
      </c>
      <c r="B24" s="43"/>
      <c r="C24" s="43"/>
      <c r="D24" s="43"/>
      <c r="E24" s="43"/>
      <c r="F24" s="43"/>
      <c r="G24" s="79"/>
      <c r="H24" s="120">
        <f t="shared" si="0"/>
        <v>0</v>
      </c>
      <c r="I24" s="120"/>
      <c r="J24" s="120"/>
    </row>
    <row r="25" spans="1:10" x14ac:dyDescent="0.4">
      <c r="A25" s="128">
        <v>18</v>
      </c>
      <c r="B25" s="43"/>
      <c r="C25" s="43"/>
      <c r="D25" s="43"/>
      <c r="E25" s="43"/>
      <c r="F25" s="43"/>
      <c r="G25" s="79"/>
      <c r="H25" s="120">
        <f t="shared" si="0"/>
        <v>0</v>
      </c>
      <c r="I25" s="120"/>
      <c r="J25" s="120"/>
    </row>
    <row r="26" spans="1:10" x14ac:dyDescent="0.4">
      <c r="A26" s="128">
        <v>19</v>
      </c>
      <c r="B26" s="43"/>
      <c r="C26" s="43"/>
      <c r="D26" s="43"/>
      <c r="E26" s="43"/>
      <c r="F26" s="43"/>
      <c r="G26" s="79"/>
      <c r="H26" s="120">
        <f t="shared" si="0"/>
        <v>0</v>
      </c>
      <c r="I26" s="120"/>
      <c r="J26" s="120"/>
    </row>
    <row r="27" spans="1:10" x14ac:dyDescent="0.4">
      <c r="A27" s="128">
        <v>20</v>
      </c>
      <c r="B27" s="43"/>
      <c r="C27" s="43"/>
      <c r="D27" s="43"/>
      <c r="E27" s="43"/>
      <c r="F27" s="43"/>
      <c r="G27" s="79"/>
      <c r="H27" s="120">
        <f t="shared" si="0"/>
        <v>0</v>
      </c>
      <c r="I27" s="120">
        <f>SUM(I6:I25)</f>
        <v>100</v>
      </c>
      <c r="J27" s="120"/>
    </row>
    <row r="28" spans="1:10" ht="20.25" thickBot="1" x14ac:dyDescent="0.45">
      <c r="A28" s="129" t="s">
        <v>46</v>
      </c>
      <c r="B28" s="43"/>
      <c r="C28" s="43"/>
      <c r="D28" s="43"/>
      <c r="E28" s="43"/>
      <c r="F28" s="43"/>
      <c r="G28" s="79"/>
      <c r="H28" s="121">
        <f>SUM(H8:H27)</f>
        <v>0</v>
      </c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/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disablePrompts="1" count="1">
    <dataValidation allowBlank="1" showErrorMessage="1" sqref="A1:A4"/>
  </dataValidations>
  <pageMargins left="0.7" right="0.7" top="0.75" bottom="0.75" header="0.3" footer="0.3"/>
  <pageSetup scale="5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12"/>
  <sheetViews>
    <sheetView workbookViewId="0">
      <selection activeCell="J12" sqref="J12"/>
    </sheetView>
  </sheetViews>
  <sheetFormatPr defaultRowHeight="19.5" x14ac:dyDescent="0.4"/>
  <cols>
    <col min="1" max="1" width="23.125" bestFit="1" customWidth="1"/>
    <col min="2" max="2" width="26.5" bestFit="1" customWidth="1"/>
    <col min="3" max="3" width="10.125" style="67" bestFit="1" customWidth="1"/>
    <col min="4" max="4" width="17.375" style="67" customWidth="1"/>
    <col min="5" max="5" width="23" bestFit="1" customWidth="1"/>
    <col min="6" max="7" width="17.375" style="67" customWidth="1"/>
    <col min="8" max="8" width="17.375" customWidth="1"/>
    <col min="9" max="9" width="13.625" customWidth="1"/>
    <col min="10" max="10" width="15.125" customWidth="1"/>
    <col min="11" max="11" width="35.875" bestFit="1" customWidth="1"/>
  </cols>
  <sheetData>
    <row r="1" spans="1:11" s="10" customFormat="1" ht="25.5" thickBot="1" x14ac:dyDescent="0.55000000000000004">
      <c r="A1" s="19" t="s">
        <v>6</v>
      </c>
      <c r="B1" s="20"/>
      <c r="C1" s="65"/>
      <c r="D1" s="65"/>
      <c r="E1" s="20"/>
      <c r="F1" s="65"/>
      <c r="G1" s="65"/>
      <c r="H1" s="20" t="s">
        <v>330</v>
      </c>
      <c r="I1" s="20" t="s">
        <v>332</v>
      </c>
      <c r="J1" s="20" t="s">
        <v>333</v>
      </c>
      <c r="K1" s="21"/>
    </row>
    <row r="2" spans="1:11" s="50" customFormat="1" ht="68.25" customHeight="1" thickBot="1" x14ac:dyDescent="0.45">
      <c r="A2" s="71" t="s">
        <v>7</v>
      </c>
      <c r="B2" s="51" t="s">
        <v>8</v>
      </c>
      <c r="C2" s="51" t="s">
        <v>331</v>
      </c>
      <c r="D2" s="51" t="s">
        <v>50</v>
      </c>
      <c r="E2" s="51" t="s">
        <v>9</v>
      </c>
      <c r="F2" s="72" t="s">
        <v>48</v>
      </c>
      <c r="G2" s="72" t="s">
        <v>329</v>
      </c>
      <c r="H2" s="51" t="s">
        <v>47</v>
      </c>
      <c r="I2" s="51" t="s">
        <v>51</v>
      </c>
      <c r="J2" s="51" t="s">
        <v>52</v>
      </c>
      <c r="K2" s="73" t="s">
        <v>49</v>
      </c>
    </row>
    <row r="3" spans="1:11" s="10" customFormat="1" x14ac:dyDescent="0.4">
      <c r="A3" s="52"/>
      <c r="B3" s="53"/>
      <c r="C3" s="74"/>
      <c r="D3" s="68"/>
      <c r="E3" s="55" t="s">
        <v>10</v>
      </c>
      <c r="F3" s="68"/>
      <c r="G3" s="68"/>
      <c r="H3" s="56" t="str">
        <f>IFERROR((ROUND(F3/G3,4))," ")</f>
        <v xml:space="preserve"> </v>
      </c>
      <c r="I3" s="77" t="str">
        <f>IFERROR((ROUND(C3*H3,2))," ")</f>
        <v xml:space="preserve"> </v>
      </c>
      <c r="J3" s="77" t="str">
        <f>IFERROR((ROUND(D3*H3,2))," ")</f>
        <v xml:space="preserve"> </v>
      </c>
      <c r="K3" s="70"/>
    </row>
    <row r="4" spans="1:11" s="10" customFormat="1" ht="15.95" customHeight="1" x14ac:dyDescent="0.4">
      <c r="A4" s="58"/>
      <c r="B4" s="53"/>
      <c r="C4" s="75"/>
      <c r="D4" s="16"/>
      <c r="E4" s="54" t="s">
        <v>14</v>
      </c>
      <c r="F4" s="68"/>
      <c r="G4" s="68"/>
      <c r="H4" s="56" t="str">
        <f t="shared" ref="H4:I12" si="0">IFERROR((ROUND(F4/G4,4))," ")</f>
        <v xml:space="preserve"> </v>
      </c>
      <c r="I4" s="77" t="str">
        <f t="shared" ref="I4:I11" si="1">IFERROR((ROUND(C4*H4,2))," ")</f>
        <v xml:space="preserve"> </v>
      </c>
      <c r="J4" s="77" t="str">
        <f t="shared" ref="J4:J12" si="2">IFERROR((ROUND(D4*H4,2))," ")</f>
        <v xml:space="preserve"> </v>
      </c>
      <c r="K4" s="57"/>
    </row>
    <row r="5" spans="1:11" s="10" customFormat="1" x14ac:dyDescent="0.4">
      <c r="A5" s="58"/>
      <c r="B5" s="59"/>
      <c r="C5" s="75"/>
      <c r="D5" s="16"/>
      <c r="E5" s="54" t="s">
        <v>15</v>
      </c>
      <c r="F5" s="68"/>
      <c r="G5" s="68"/>
      <c r="H5" s="56" t="str">
        <f t="shared" si="0"/>
        <v xml:space="preserve"> </v>
      </c>
      <c r="I5" s="77" t="str">
        <f t="shared" si="1"/>
        <v xml:space="preserve"> </v>
      </c>
      <c r="J5" s="77" t="str">
        <f t="shared" si="2"/>
        <v xml:space="preserve"> </v>
      </c>
      <c r="K5" s="57"/>
    </row>
    <row r="6" spans="1:11" s="10" customFormat="1" x14ac:dyDescent="0.4">
      <c r="A6" s="58"/>
      <c r="B6" s="59"/>
      <c r="C6" s="75"/>
      <c r="D6" s="16"/>
      <c r="E6" s="54" t="s">
        <v>13</v>
      </c>
      <c r="F6" s="68"/>
      <c r="G6" s="68"/>
      <c r="H6" s="56" t="str">
        <f t="shared" si="0"/>
        <v xml:space="preserve"> </v>
      </c>
      <c r="I6" s="77" t="str">
        <f t="shared" si="1"/>
        <v xml:space="preserve"> </v>
      </c>
      <c r="J6" s="77" t="str">
        <f t="shared" si="2"/>
        <v xml:space="preserve"> </v>
      </c>
      <c r="K6" s="57"/>
    </row>
    <row r="7" spans="1:11" s="10" customFormat="1" x14ac:dyDescent="0.4">
      <c r="A7" s="58"/>
      <c r="B7" s="59"/>
      <c r="C7" s="75"/>
      <c r="D7" s="16"/>
      <c r="E7" s="54" t="s">
        <v>11</v>
      </c>
      <c r="F7" s="68"/>
      <c r="G7" s="68"/>
      <c r="H7" s="56" t="str">
        <f t="shared" si="0"/>
        <v xml:space="preserve"> </v>
      </c>
      <c r="I7" s="77" t="str">
        <f t="shared" si="1"/>
        <v xml:space="preserve"> </v>
      </c>
      <c r="J7" s="77" t="str">
        <f t="shared" si="2"/>
        <v xml:space="preserve"> </v>
      </c>
      <c r="K7" s="57"/>
    </row>
    <row r="8" spans="1:11" s="10" customFormat="1" x14ac:dyDescent="0.4">
      <c r="A8" s="58"/>
      <c r="B8" s="59"/>
      <c r="C8" s="75"/>
      <c r="D8" s="16"/>
      <c r="E8" s="54" t="s">
        <v>10</v>
      </c>
      <c r="F8" s="68"/>
      <c r="G8" s="68"/>
      <c r="H8" s="56" t="str">
        <f t="shared" si="0"/>
        <v xml:space="preserve"> </v>
      </c>
      <c r="I8" s="77" t="str">
        <f t="shared" si="1"/>
        <v xml:space="preserve"> </v>
      </c>
      <c r="J8" s="77" t="str">
        <f t="shared" si="2"/>
        <v xml:space="preserve"> </v>
      </c>
      <c r="K8" s="57"/>
    </row>
    <row r="9" spans="1:11" s="10" customFormat="1" x14ac:dyDescent="0.4">
      <c r="A9" s="58"/>
      <c r="B9" s="59"/>
      <c r="C9" s="75"/>
      <c r="D9" s="16"/>
      <c r="E9" s="54" t="s">
        <v>10</v>
      </c>
      <c r="F9" s="68"/>
      <c r="G9" s="68"/>
      <c r="H9" s="56" t="str">
        <f t="shared" si="0"/>
        <v xml:space="preserve"> </v>
      </c>
      <c r="I9" s="77" t="str">
        <f t="shared" si="1"/>
        <v xml:space="preserve"> </v>
      </c>
      <c r="J9" s="77" t="str">
        <f t="shared" si="2"/>
        <v xml:space="preserve"> </v>
      </c>
      <c r="K9" s="57"/>
    </row>
    <row r="10" spans="1:11" s="10" customFormat="1" x14ac:dyDescent="0.4">
      <c r="A10" s="58"/>
      <c r="B10" s="59"/>
      <c r="C10" s="75"/>
      <c r="D10" s="16"/>
      <c r="E10" s="54" t="s">
        <v>10</v>
      </c>
      <c r="F10" s="68"/>
      <c r="G10" s="68"/>
      <c r="H10" s="56" t="str">
        <f t="shared" si="0"/>
        <v xml:space="preserve"> </v>
      </c>
      <c r="I10" s="77" t="str">
        <f t="shared" si="1"/>
        <v xml:space="preserve"> </v>
      </c>
      <c r="J10" s="77" t="str">
        <f t="shared" si="2"/>
        <v xml:space="preserve"> </v>
      </c>
      <c r="K10" s="57"/>
    </row>
    <row r="11" spans="1:11" s="10" customFormat="1" x14ac:dyDescent="0.4">
      <c r="A11" s="58"/>
      <c r="B11" s="59"/>
      <c r="C11" s="75"/>
      <c r="D11" s="16"/>
      <c r="E11" s="54" t="s">
        <v>10</v>
      </c>
      <c r="F11" s="68"/>
      <c r="G11" s="68"/>
      <c r="H11" s="56" t="str">
        <f t="shared" si="0"/>
        <v xml:space="preserve"> </v>
      </c>
      <c r="I11" s="77" t="str">
        <f t="shared" si="1"/>
        <v xml:space="preserve"> </v>
      </c>
      <c r="J11" s="77" t="str">
        <f t="shared" si="2"/>
        <v xml:space="preserve"> </v>
      </c>
      <c r="K11" s="57"/>
    </row>
    <row r="12" spans="1:11" s="10" customFormat="1" ht="20.25" thickBot="1" x14ac:dyDescent="0.45">
      <c r="A12" s="60"/>
      <c r="B12" s="61"/>
      <c r="C12" s="76"/>
      <c r="D12" s="66"/>
      <c r="E12" s="62" t="s">
        <v>10</v>
      </c>
      <c r="F12" s="69"/>
      <c r="G12" s="69"/>
      <c r="H12" s="63" t="str">
        <f t="shared" si="0"/>
        <v xml:space="preserve"> </v>
      </c>
      <c r="I12" s="63" t="str">
        <f t="shared" si="0"/>
        <v xml:space="preserve"> </v>
      </c>
      <c r="J12" s="78" t="str">
        <f t="shared" si="2"/>
        <v xml:space="preserve"> </v>
      </c>
      <c r="K12" s="64"/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Lists!$A$2:$A$6</xm:f>
          </x14:formula1>
          <xm:sqref>E3:E12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L15" sqref="L15"/>
    </sheetView>
  </sheetViews>
  <sheetFormatPr defaultRowHeight="19.5" x14ac:dyDescent="0.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romProgram xmlns="b679778b-93c0-4d57-854c-1c0916bd8ff8">Public Information &amp; Marketing</FromProgram>
    <PublishingExpirationDate xmlns="http://schemas.microsoft.com/sharepoint/v3" xsi:nil="true"/>
    <PublishingStartDate xmlns="http://schemas.microsoft.com/sharepoint/v3" xsi:nil="true"/>
    <_dlc_DocId xmlns="e187e5b8-5350-4d50-94d9-3c64de64ff25">35A5UYQPYMWZ-1065427689-21</_dlc_DocId>
    <_dlc_DocIdUrl xmlns="e187e5b8-5350-4d50-94d9-3c64de64ff25">
      <Url>http://sharepoint/pr/_layouts/15/DocIdRedir.aspx?ID=35A5UYQPYMWZ-1065427689-21</Url>
      <Description>35A5UYQPYMWZ-1065427689-21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0BA93CC57F484481E5753CB11009E8" ma:contentTypeVersion="4" ma:contentTypeDescription="Create a new document." ma:contentTypeScope="" ma:versionID="d64c82499ea5f3c0a52092d6dc5ef623">
  <xsd:schema xmlns:xsd="http://www.w3.org/2001/XMLSchema" xmlns:xs="http://www.w3.org/2001/XMLSchema" xmlns:p="http://schemas.microsoft.com/office/2006/metadata/properties" xmlns:ns1="http://schemas.microsoft.com/sharepoint/v3" xmlns:ns2="b679778b-93c0-4d57-854c-1c0916bd8ff8" xmlns:ns3="e187e5b8-5350-4d50-94d9-3c64de64ff25" targetNamespace="http://schemas.microsoft.com/office/2006/metadata/properties" ma:root="true" ma:fieldsID="5f3569ffc9537393d50abc63dd60edea" ns1:_="" ns2:_="" ns3:_="">
    <xsd:import namespace="http://schemas.microsoft.com/sharepoint/v3"/>
    <xsd:import namespace="b679778b-93c0-4d57-854c-1c0916bd8ff8"/>
    <xsd:import namespace="e187e5b8-5350-4d50-94d9-3c64de64ff25"/>
    <xsd:element name="properties">
      <xsd:complexType>
        <xsd:sequence>
          <xsd:element name="documentManagement">
            <xsd:complexType>
              <xsd:all>
                <xsd:element ref="ns2:FromProgram"/>
                <xsd:element ref="ns1:PublishingStartDate" minOccurs="0"/>
                <xsd:element ref="ns1:PublishingExpirationDat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9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10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9778b-93c0-4d57-854c-1c0916bd8ff8" elementFormDefault="qualified">
    <xsd:import namespace="http://schemas.microsoft.com/office/2006/documentManagement/types"/>
    <xsd:import namespace="http://schemas.microsoft.com/office/infopath/2007/PartnerControls"/>
    <xsd:element name="FromProgram" ma:index="8" ma:displayName="From Program" ma:default="Accounting" ma:description="" ma:format="Dropdown" ma:internalName="FromProgram">
      <xsd:simpleType>
        <xsd:restriction base="dms:Choice">
          <xsd:enumeration value="Accounting"/>
          <xsd:enumeration value="Administration"/>
          <xsd:enumeration value="Agency Properties"/>
          <xsd:enumeration value="Asset Management"/>
          <xsd:enumeration value="Bylaws of the Louisiana Housing Finance Agency"/>
          <xsd:enumeration value="Energy Assistance"/>
          <xsd:enumeration value="HOME"/>
          <xsd:enumeration value="HRP"/>
          <xsd:enumeration value="Housing Trust Fund"/>
          <xsd:enumeration value="Human Resources"/>
          <xsd:enumeration value="Internal Audit"/>
          <xsd:enumeration value="Legal"/>
          <xsd:enumeration value="Low-Income Housing Tax Credit"/>
          <xsd:enumeration value="Neighborhood Stabilization"/>
          <xsd:enumeration value="Non-Profit Rebuilding"/>
          <xsd:enumeration value="Performance Based Contract Administration"/>
          <xsd:enumeration value="Policy and Reporting"/>
          <xsd:enumeration value="Public Information &amp; Marketing"/>
          <xsd:enumeration value="Records Management"/>
          <xsd:enumeration value="Single Family (Homeownership)"/>
          <xsd:enumeration value="Special Programs"/>
          <xsd:enumeration value="Technology Services"/>
          <xsd:enumeration value="Operations"/>
          <xsd:enumeration value="Procurement"/>
          <xsd:enumeration value="LHA"/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7e5b8-5350-4d50-94d9-3c64de64ff25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D169368-604C-49A4-98F0-600AE8F442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C7DEB5-BE97-4FDC-9E81-0E0D9DD02A68}">
  <ds:schemaRefs>
    <ds:schemaRef ds:uri="http://schemas.microsoft.com/office/infopath/2007/PartnerControls"/>
    <ds:schemaRef ds:uri="http://purl.org/dc/elements/1.1/"/>
    <ds:schemaRef ds:uri="e187e5b8-5350-4d50-94d9-3c64de64ff25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b679778b-93c0-4d57-854c-1c0916bd8ff8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7CA87B4E-535A-4188-BEEF-0DA7C69889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79778b-93c0-4d57-854c-1c0916bd8ff8"/>
    <ds:schemaRef ds:uri="e187e5b8-5350-4d50-94d9-3c64de64ff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EC216EC-14B4-41B8-803C-A80FD362A738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Instructions</vt:lpstr>
      <vt:lpstr>Budget Type Totals Parish</vt:lpstr>
      <vt:lpstr>Client Assistance Provided </vt:lpstr>
      <vt:lpstr>Attachment A</vt:lpstr>
      <vt:lpstr>Admin Transaction List</vt:lpstr>
      <vt:lpstr>Client Ed. Transaction</vt:lpstr>
      <vt:lpstr>Pogram Support Transaction List</vt:lpstr>
      <vt:lpstr>Salaries Included </vt:lpstr>
      <vt:lpstr>Alocation Plan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Phillips</dc:creator>
  <cp:lastModifiedBy>Windows User</cp:lastModifiedBy>
  <cp:lastPrinted>2019-01-23T17:48:39Z</cp:lastPrinted>
  <dcterms:created xsi:type="dcterms:W3CDTF">2018-08-03T19:32:11Z</dcterms:created>
  <dcterms:modified xsi:type="dcterms:W3CDTF">2022-04-08T17:52:25Z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0x010100830BA93CC57F484481E5753CB11009E8</vt:lpwstr>
  </property>
  <property fmtid="{D5CDD505-2E9C-101B-9397-08002B2CF9AE}" pid="3" name="_dlc_DocIdItemGuid">
    <vt:lpwstr>8e6afa0e-be30-4cb1-95d7-092c9dac9684</vt:lpwstr>
  </property>
</Properties>
</file>